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lkicloud-my.sharepoint.com/personal/sonata_zarzickyte_lithuanianculture_lt/Documents/Darbalaukis/"/>
    </mc:Choice>
  </mc:AlternateContent>
  <xr:revisionPtr revIDLastSave="0" documentId="8_{66BE872C-5A57-4D15-8D21-0340D1B0B26D}" xr6:coauthVersionLast="47" xr6:coauthVersionMax="47" xr10:uidLastSave="{00000000-0000-0000-0000-000000000000}"/>
  <bookViews>
    <workbookView xWindow="-28920" yWindow="-120" windowWidth="29040" windowHeight="15840" tabRatio="847" xr2:uid="{00000000-000D-0000-FFFF-FFFF00000000}"/>
  </bookViews>
  <sheets>
    <sheet name="Lietuvos kultūros institutas" sheetId="25" r:id="rId1"/>
  </sheets>
  <definedNames>
    <definedName name="_xlnm.Print_Area" localSheetId="0">'Lietuvos kultūros institutas'!$A$1:$J$76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5" l="1"/>
  <c r="E19" i="25"/>
  <c r="E16" i="25"/>
  <c r="E17" i="25"/>
  <c r="E29" i="25"/>
  <c r="D72" i="25"/>
  <c r="E72" i="25" s="1"/>
  <c r="D68" i="25"/>
  <c r="E68" i="25" s="1"/>
  <c r="I65" i="25"/>
  <c r="D65" i="25" s="1"/>
  <c r="E65" i="25" s="1"/>
  <c r="D57" i="25"/>
  <c r="E57" i="25" s="1"/>
  <c r="D52" i="25"/>
  <c r="E52" i="25" s="1"/>
  <c r="D47" i="25"/>
  <c r="E47" i="25" s="1"/>
  <c r="D35" i="25"/>
  <c r="E35" i="25" s="1"/>
  <c r="I34" i="25"/>
  <c r="D45" i="25" s="1"/>
  <c r="E45" i="25" s="1"/>
  <c r="D40" i="25" l="1"/>
  <c r="E40" i="25" s="1"/>
  <c r="D33" i="25"/>
  <c r="E33" i="25" s="1"/>
  <c r="D43" i="25"/>
  <c r="E43" i="25" s="1"/>
  <c r="E28" i="25" l="1"/>
  <c r="E27" i="25"/>
  <c r="E26" i="25"/>
  <c r="E25" i="25"/>
  <c r="E22" i="25"/>
  <c r="E21" i="25"/>
  <c r="E18" i="25"/>
  <c r="E30" i="25" l="1"/>
  <c r="E24" i="25"/>
  <c r="E15" i="25"/>
  <c r="I12" i="25"/>
  <c r="I11" i="25"/>
</calcChain>
</file>

<file path=xl/sharedStrings.xml><?xml version="1.0" encoding="utf-8"?>
<sst xmlns="http://schemas.openxmlformats.org/spreadsheetml/2006/main" count="130" uniqueCount="124">
  <si>
    <t xml:space="preserve">Forma patvirtinta </t>
  </si>
  <si>
    <t xml:space="preserve">Lietuvos Respublikos kultūros ministro </t>
  </si>
  <si>
    <t>2019 m. gruodžio 13 d. įsakymu Nr. ĮV-826</t>
  </si>
  <si>
    <t xml:space="preserve">(Lietuvos Respublikos kultūros ministro </t>
  </si>
  <si>
    <t>2022 m. gruodžio 20 d. įsakymo Nr. ĮV-1016</t>
  </si>
  <si>
    <t>redakcija)</t>
  </si>
  <si>
    <t>Metų prioritetinė veikla, įvykdymo informacija</t>
  </si>
  <si>
    <t>Planinis pokytis 
(vertinimo kriterijus, 
matavimo vienetas)</t>
  </si>
  <si>
    <t>Planinė reikšmė</t>
  </si>
  <si>
    <t>Faktinė reikšmė</t>
  </si>
  <si>
    <t>Įvykdymo procentas</t>
  </si>
  <si>
    <t>Komentaras</t>
  </si>
  <si>
    <t>Parengtų finansavimo tvarkos aprašų skaičius, vnt.</t>
  </si>
  <si>
    <t>Rengiamos programos I etapo įgyvendinimo pažanga, proc.</t>
  </si>
  <si>
    <t>Veiklos sritis, tema, metinis veiksmas/darbas, 
įvykdymo informacija</t>
  </si>
  <si>
    <t>Vertinimo kriterijus, matavimo vienetas</t>
  </si>
  <si>
    <t>Sudėtinis vertinimo kriterijus, 
matavimo vienetas</t>
  </si>
  <si>
    <r>
      <rPr>
        <b/>
        <sz val="14"/>
        <rFont val="Calibri"/>
        <family val="2"/>
        <scheme val="minor"/>
      </rPr>
      <t>PAGRINDINĖ VEIKLA</t>
    </r>
    <r>
      <rPr>
        <b/>
        <i/>
        <sz val="14"/>
        <rFont val="Calibri"/>
        <family val="2"/>
        <scheme val="minor"/>
      </rPr>
      <t xml:space="preserve"> </t>
    </r>
    <r>
      <rPr>
        <i/>
        <sz val="14"/>
        <rFont val="Calibri"/>
        <family val="2"/>
        <scheme val="minor"/>
      </rPr>
      <t>(pagal teisės aktuose nustatytas funkcijas)</t>
    </r>
  </si>
  <si>
    <t>Kultūros atašė ir Lietuvos kultūros instituto įgyvendintų ar koordinuotų Lietuvos 
kultūros ir meno pristatymų užsienyje žiūrovų skaičius (tūkst. žm.)</t>
  </si>
  <si>
    <t>Kultūros atašė ir Lietuvos kultūros instituto organizuotose veiklose užsienyje 
dalyvavusių Lietuvos meno kūrėjų ir kultūros srities specialistų skaičius (žm.)</t>
  </si>
  <si>
    <t>Fizinių ir virtualių vizitų programos dalyvių iš užsienio skaičius (žm.)</t>
  </si>
  <si>
    <t>Pasiektų susitarimų dėl lietuvių literatūros vertimų į užsienio kalbas skaičius (vnt.)</t>
  </si>
  <si>
    <t>Kultūrinių renginių Vilniaus knygų mygėje skaičius (vnt.)</t>
  </si>
  <si>
    <t>Seminare dalyvavusių vertėjų skaičius (žm.)</t>
  </si>
  <si>
    <t>Surengtų gyvų ir virtualių seminarų, mokymų ir kt. renginių skaičius (vnt.)</t>
  </si>
  <si>
    <t>Surengtų gyvų ir virtualių seminarų, mokymų ir kt. renginių dalyvių skaičius (žm.)</t>
  </si>
  <si>
    <t>Pasiektas didesnis dalyvių skaičius, kadangi 2023 m. Kūrybiškos Europos biuras Lietuvoje dažniau bendradarbiavo su kitų šalių Kūrybiškos Europos biurais ir rengė 3 bendras nuotolines partnerių paieškos sesijas, kuriose dalyvavo nuo 60 iki 270 dalyvių iš visus Europos.</t>
  </si>
  <si>
    <t>PASLAUGŲ KOKYBĖ IR PRIEINAMUMAS</t>
  </si>
  <si>
    <t>Tarptautinių organizacijų, kurių narys įvairiomis formomis yra Lietuvos kultūros institutas, skaičius (vnt.)</t>
  </si>
  <si>
    <t>Bendradarbiaujant su valstybės institucijomis, švietimo ir mokslo įstaigomis, bendruomenėmis, nevyriausybinėmis organizacijomis, kitomis kultūros įstaigomis įgyvendintų iniciatyvų skaičius (vnt.)</t>
  </si>
  <si>
    <t>Partnerysčių su Lietuvos kultūros organizacijomis ir festivaliais, organizuojant Vizitų programą Lietuvoje, skaičius (vnt.)</t>
  </si>
  <si>
    <t>Partnerysčių skaičius  viršytas dėl skirtingų meno sričių naujai pritrauktų partnerių ir ruošiantis ambicingam šalies pristatymui Prancūzijoje.</t>
  </si>
  <si>
    <t>Paskelbtų kultūros ir meno sričių naujienų skaičius (vnt.)</t>
  </si>
  <si>
    <t>Įstaigos administruojamų paskyrų socialiniuose tinkluose sekėjų skaičius (vnt.)</t>
  </si>
  <si>
    <t>Lietuvos kultūros institute ir instituto renginiuose dirbusių savanorių, praktikantų skaičius (žm.)</t>
  </si>
  <si>
    <t>BENDROSIOS FUNKCIJOS</t>
  </si>
  <si>
    <t>Žmogiškieji ištekliai</t>
  </si>
  <si>
    <t>Užimtų pareigybių dalis (proc.)</t>
  </si>
  <si>
    <t>Patvirtintas didžiausias leistinas pareigybių skaičius (vnt.)</t>
  </si>
  <si>
    <r>
      <t xml:space="preserve">Patvirtintas pareigybių skaičius (vnt.), </t>
    </r>
    <r>
      <rPr>
        <b/>
        <i/>
        <sz val="11"/>
        <color theme="1"/>
        <rFont val="Calibri"/>
        <family val="2"/>
        <charset val="186"/>
        <scheme val="minor"/>
      </rPr>
      <t>iš jų:</t>
    </r>
  </si>
  <si>
    <t>Bendrosios veiklos srities darbuotojų skaičius, tenkantis vienam specialiosios veiklos srities darbuotojui (vnt.)</t>
  </si>
  <si>
    <r>
      <t xml:space="preserve">Patvirtintų pareigybių bendrosios veiklos srityje skaičius (vnt.), </t>
    </r>
    <r>
      <rPr>
        <b/>
        <sz val="11"/>
        <color theme="1"/>
        <rFont val="Calibri"/>
        <family val="2"/>
        <charset val="186"/>
        <scheme val="minor"/>
      </rPr>
      <t>iš jų:</t>
    </r>
  </si>
  <si>
    <t>Patvirtintų D lygio pareigybių skaičius (vnt.)</t>
  </si>
  <si>
    <r>
      <t xml:space="preserve">Patvirtintų pareigybių specialiosios veiklos srityje skaičius (vnt.), </t>
    </r>
    <r>
      <rPr>
        <b/>
        <sz val="11"/>
        <color theme="1"/>
        <rFont val="Calibri"/>
        <family val="2"/>
        <charset val="186"/>
        <scheme val="minor"/>
      </rPr>
      <t>iš jų:</t>
    </r>
  </si>
  <si>
    <t>Patvirtintų kultūros ir meno darbuotojų pareigybių skaičius (vnt.)</t>
  </si>
  <si>
    <t>Neužimtų pareigybių skaičius (vnt.)</t>
  </si>
  <si>
    <t>Darbuotojų skaičius, tenkantis vienam vadovaujančiam darbuotojui (vnt.)</t>
  </si>
  <si>
    <t>Patvirtintų vadovaujančių darbuotojų pareigybių skaičius (vnt.)</t>
  </si>
  <si>
    <r>
      <t>Metinės įstaigos išlaidos darbo užmokesčiui (eurai)</t>
    </r>
    <r>
      <rPr>
        <i/>
        <sz val="11"/>
        <color theme="1"/>
        <rFont val="Calibri"/>
        <family val="2"/>
        <charset val="186"/>
        <scheme val="minor"/>
      </rPr>
      <t>,</t>
    </r>
    <r>
      <rPr>
        <b/>
        <i/>
        <sz val="11"/>
        <color theme="1"/>
        <rFont val="Calibri"/>
        <family val="2"/>
        <charset val="186"/>
        <scheme val="minor"/>
      </rPr>
      <t xml:space="preserve"> iš jų:</t>
    </r>
  </si>
  <si>
    <t>Metinės įstaigos išlaidos kultūros ir meno darbuotojų darbo užmokesčiui (eurai)</t>
  </si>
  <si>
    <t>Kvalifikaciją tobulinusių darbuotojų dalis (proc.)</t>
  </si>
  <si>
    <r>
      <t xml:space="preserve">Kvalifikaciją tobulinusių darbuotojų skaičius (vnt.), </t>
    </r>
    <r>
      <rPr>
        <b/>
        <sz val="11"/>
        <color theme="1"/>
        <rFont val="Calibri"/>
        <family val="2"/>
        <charset val="186"/>
        <scheme val="minor"/>
      </rPr>
      <t>iš jų:</t>
    </r>
  </si>
  <si>
    <t>2023 m. buvo organizuoti  dveji mokymai, kuriuose dalyvavo visos Lietuvos kultūros instituto darbuotojos</t>
  </si>
  <si>
    <t>Nemokamai kvalifikaciją tobulinusių darbuotojų skaičius (vnt.)</t>
  </si>
  <si>
    <t>Vidutinės išlaidos vieno darbuotojo kvalifikacijos tobulinimui (eurai)</t>
  </si>
  <si>
    <t>Metinės įstaigos išlaidos darbuotojų kvalifikacijai tobulinti (eurai)</t>
  </si>
  <si>
    <t>Išlaidos 1 darbuotojo kvalifikacijai didesnės nei planuota, nes kai kurie darbuotojai kvalifikaciją kėlė ne vieną kartą</t>
  </si>
  <si>
    <t>Finansai</t>
  </si>
  <si>
    <t>Įstaigos uždirbtos lėšos (pajamų įmokos) (eurai)</t>
  </si>
  <si>
    <r>
      <t>Įstaigos uždirbtos lėšos (pajamų įmokos) už suteiktas paslaugas (eurai),</t>
    </r>
    <r>
      <rPr>
        <b/>
        <sz val="11"/>
        <color theme="1"/>
        <rFont val="Calibri"/>
        <family val="2"/>
        <charset val="186"/>
        <scheme val="minor"/>
      </rPr>
      <t xml:space="preserve"> iš jų:</t>
    </r>
    <r>
      <rPr>
        <sz val="11"/>
        <color theme="1"/>
        <rFont val="Calibri"/>
        <family val="2"/>
        <scheme val="minor"/>
      </rPr>
      <t xml:space="preserve">
</t>
    </r>
    <r>
      <rPr>
        <sz val="11"/>
        <rFont val="Calibri"/>
        <family val="2"/>
        <scheme val="minor"/>
      </rPr>
      <t xml:space="preserve">
</t>
    </r>
  </si>
  <si>
    <t>2023 m. uždirbta daugiau pajamų nei planuota, nes didelio susidomėjimo sulaukė Lietuvos kultūros instituto leidžiamas ir užsienyje bei Lietuvoje platinamas kultūros žurnalas "*as a Journal"</t>
  </si>
  <si>
    <t xml:space="preserve">Įstaigos uždirbtos lėšos (pajamų įmokos) už parduotus bilietus (eurai)
</t>
  </si>
  <si>
    <t>Įstaigos uždirbtos lėšos (pajamų įmokos) už parduotas prekes (eurai)</t>
  </si>
  <si>
    <t>Įstaigos uždirbtos lėšos (pajamų įmokos) iš turto nuomos (eurai)</t>
  </si>
  <si>
    <t>Kitos įstaigos uždirbtos pajamos (eurai)</t>
  </si>
  <si>
    <t>Įstaigos pritrauktos lėšos (eurai)</t>
  </si>
  <si>
    <t>Gautos projektinio finansavimo lėšos veiklai (eurai)</t>
  </si>
  <si>
    <t>Gauta parama pinigais (eurai)</t>
  </si>
  <si>
    <t>Gauta parama paslaugomis ir turtu (eurai)</t>
  </si>
  <si>
    <t>Gautas kitas finansavimas veiklai (eurai)</t>
  </si>
  <si>
    <t>Turtas</t>
  </si>
  <si>
    <t>Įstaigos valdomų ar naudojamų pastatų ir / ar patalpų  1 kv. m išlaikymo kaina (eurai)</t>
  </si>
  <si>
    <t>Įstaigos patikėjimo teise valdomų pastatų ir / ar patalpų bendras plotas (kv. m)</t>
  </si>
  <si>
    <t>Lyginant su 2022 m. išlaidos Lietuvos kultūros instituto patalpų išlaikymui sumažėjo dėl ženkliai sumažėjusių komunalinių mokesčių pagal pateiktas VĮ Turto banko sąskaitas faktūras.</t>
  </si>
  <si>
    <r>
      <t>Įstaigos išsinuomotų pastatų ir / ar patalpų bendras plotas (kv. m),</t>
    </r>
    <r>
      <rPr>
        <b/>
        <i/>
        <sz val="11"/>
        <color theme="1"/>
        <rFont val="Calibri"/>
        <family val="2"/>
        <charset val="186"/>
        <scheme val="minor"/>
      </rPr>
      <t xml:space="preserve"> iš jų:</t>
    </r>
  </si>
  <si>
    <t>Iš Turto banko išsinuomotų pastatų ir / ar patalpų bendras plotas (kv. m)</t>
  </si>
  <si>
    <t>Įstaigos panaudos pagrindais gautų pastatų ir/ ar patalpų bendras plotas (kv. m)</t>
  </si>
  <si>
    <t>Įstaigos panaudos pagrindais perduotų pastatų ir / ar patalpų bendras plotas (kv. m)</t>
  </si>
  <si>
    <t>Įstaigos išnuomotų pastatų ir/ ar patalpų bendras plotas (kv. m)</t>
  </si>
  <si>
    <r>
      <t>Metinės įstaigos valdomų ar naudojamų pastatų ir / ar patalpų išlaikymo išlaidos (eurai),</t>
    </r>
    <r>
      <rPr>
        <b/>
        <sz val="11"/>
        <color theme="1"/>
        <rFont val="Calibri"/>
        <family val="2"/>
        <charset val="186"/>
        <scheme val="minor"/>
      </rPr>
      <t xml:space="preserve"> iš jų:</t>
    </r>
  </si>
  <si>
    <t>Metinės įstaigos iš Turto banko išsinuomotų pastatų ir / ar patalpų nuomos išlaidos (eurai)</t>
  </si>
  <si>
    <t>Įstaigos naudojamos vienos tarnybinės transporto priemonės išlaikymo kaina (eurai)</t>
  </si>
  <si>
    <r>
      <t xml:space="preserve">Įstaigos naudojamos tarnybinės transporto priemonės (vnt.), </t>
    </r>
    <r>
      <rPr>
        <b/>
        <sz val="11"/>
        <color theme="1"/>
        <rFont val="Calibri"/>
        <family val="2"/>
        <charset val="186"/>
        <scheme val="minor"/>
      </rPr>
      <t>iš jų:</t>
    </r>
  </si>
  <si>
    <t>Įstaigos patikėjimo teise valdomos tarnybinės transporto priemonės (vnt.)</t>
  </si>
  <si>
    <t>Įstaigos išsinuomotos ir (ar) pagal panaudos sutartį gautos tarnybinės transporto priemonės (vnt.)</t>
  </si>
  <si>
    <t>Tarnybinių transporto priemonių išlaikymo išlaidos, tenkančios vienam nuvažiuotam kilometrui (eurai)</t>
  </si>
  <si>
    <t>Metinis įstaigos naudojamų tarnybinių transporto priemonių nuvažiuotas kilometražas (km)</t>
  </si>
  <si>
    <t>Nustatytas metinis įstaigos tarnybinių transporto priemonių išlaidų dydis (eurai)</t>
  </si>
  <si>
    <t>Metinės įstaigos tarnybinių  transporto priemonių išlaikymo išlaidos (eurai)</t>
  </si>
  <si>
    <t>Investicijų projektai</t>
  </si>
  <si>
    <r>
      <t xml:space="preserve">Investicijų projekto </t>
    </r>
    <r>
      <rPr>
        <b/>
        <i/>
        <sz val="11"/>
        <color rgb="FFC00000"/>
        <rFont val="Calibri"/>
        <family val="2"/>
        <scheme val="minor"/>
      </rPr>
      <t>X</t>
    </r>
    <r>
      <rPr>
        <b/>
        <sz val="11"/>
        <rFont val="Calibri"/>
        <family val="2"/>
        <scheme val="minor"/>
      </rPr>
      <t xml:space="preserve"> įgyvendinimo pažanga (proc.)</t>
    </r>
  </si>
  <si>
    <r>
      <t>Investicijų projekto</t>
    </r>
    <r>
      <rPr>
        <i/>
        <sz val="11"/>
        <color theme="1"/>
        <rFont val="Calibri"/>
        <family val="2"/>
        <scheme val="minor"/>
      </rPr>
      <t xml:space="preserve"> </t>
    </r>
    <r>
      <rPr>
        <i/>
        <sz val="11"/>
        <color rgb="FFC00000"/>
        <rFont val="Calibri"/>
        <family val="2"/>
        <scheme val="minor"/>
      </rPr>
      <t>X</t>
    </r>
    <r>
      <rPr>
        <sz val="11"/>
        <color rgb="FFC00000"/>
        <rFont val="Calibri"/>
        <family val="2"/>
        <scheme val="minor"/>
      </rPr>
      <t xml:space="preserve"> </t>
    </r>
    <r>
      <rPr>
        <sz val="11"/>
        <color theme="1"/>
        <rFont val="Calibri"/>
        <family val="2"/>
        <scheme val="minor"/>
      </rPr>
      <t>bendra vertė (eurai)</t>
    </r>
  </si>
  <si>
    <r>
      <t xml:space="preserve">Lėšų panaudojimas, įgyvendinant investicijų projektą </t>
    </r>
    <r>
      <rPr>
        <i/>
        <sz val="11"/>
        <color rgb="FFC00000"/>
        <rFont val="Calibri"/>
        <family val="2"/>
        <scheme val="minor"/>
      </rPr>
      <t>X</t>
    </r>
    <r>
      <rPr>
        <sz val="11"/>
        <color theme="1"/>
        <rFont val="Calibri"/>
        <family val="2"/>
        <scheme val="minor"/>
      </rPr>
      <t xml:space="preserve"> (eurai)</t>
    </r>
  </si>
  <si>
    <t>Direktorė</t>
  </si>
  <si>
    <t>Julija Reklaitė</t>
  </si>
  <si>
    <t>(Pasirašančio asmens pareigos)</t>
  </si>
  <si>
    <t>(parašas)</t>
  </si>
  <si>
    <t>(Vardas Pavardė)</t>
  </si>
  <si>
    <t>Praktikantų skaičius viršytas dėl didesnio susidomėjimo ir po pandemijos didėjančių stipendijų galimybių.</t>
  </si>
  <si>
    <t>Rodiklis nepasiektas dėl sumažėjusių pajėgumų/ žmogiškų resursų (didžiąją metų dalį prie komunikacijos projektų dirbo vienas žmogus). Planuojant kitų metų rodiklius svarstome kiekybinius rodiklius pakeisti kokybiniais (akcentuojant ne žinučių skaičių, o pasiekiamumą).</t>
  </si>
  <si>
    <t>(žiūr. aukščiau)</t>
  </si>
  <si>
    <t>Bendras vizitų dalyvių skaičius viršytas dėl didesnio nei planuota kultūros profesionalų iš Prancūzijos vizitų skaičiaus (82). Jį lėmė itin didelis susidomėjimas ruošiantis Lietuvos sezonui Prancūzijoje ir papildomas Prancūzų instituto prisidėjimas organizuojant vizitus (finansinis ir organizacinis).</t>
  </si>
  <si>
    <t>Kadangi 2023 m. buvo organizuojamas tik vienas Vertimų skatinimo programos konkursas (ruošiamos naujos taisyklės), buvo finansuota mažiau leidinių. Siekiama reikšmė bus kompensuota 2024 m. Suplanuoti vertimai į Prancūzų kalbą, su kurias dar nepasirašytos sutartys, į šią ataskaitą neįtraukti.</t>
  </si>
  <si>
    <t>Dėl leidėjų pasiūlymų gausos, Vilniaus knygų mugėje surengta daugiau nei planuota renginių.</t>
  </si>
  <si>
    <r>
      <t xml:space="preserve">III. Tarpsektorinis bendradarbiavimas:
</t>
    </r>
    <r>
      <rPr>
        <i/>
        <sz val="12"/>
        <color theme="1"/>
        <rFont val="Calibri"/>
        <family val="2"/>
        <charset val="186"/>
        <scheme val="minor"/>
      </rPr>
      <t>1. Bendradarbiaujama su valstybės institucijomis (LR Vyriausybės kanceliarija, LR užsienio reikalų ministerija), kitomis kultūros įstaigomis, meno kūrėjų organizacijomis ir kt. organizuojant kompleksinius Lietuvos kultūros pristatymus užsienyje ir rengiantis tokiems pristatymams (3 projektai)
2. Siekiama inicijuoti ir palaikyti partnerystes su Lietuvos kultūros organizacijomis ir festivaliais organizuojant Vizitų programą Lietuvoje (30 partnerysčių)</t>
    </r>
  </si>
  <si>
    <r>
      <t xml:space="preserve">IV. Rinkodara:
</t>
    </r>
    <r>
      <rPr>
        <i/>
        <sz val="12"/>
        <color rgb="FF000000"/>
        <rFont val="Calibri"/>
        <family val="2"/>
        <charset val="186"/>
        <scheme val="minor"/>
      </rPr>
      <t>1. Informacijos apie LKI veiklą sklaidai yra sukurtos ir administruojamos svetainės www.lithuanianculture.lt (lietuvių ir anglų kalbomis) ir www.kurybiskaeuropa.lt
2. Aktyviai viešinama paskyrose socialiniuose tinkluose „Facebook“ ir „Instagram“</t>
    </r>
  </si>
  <si>
    <r>
      <t xml:space="preserve">V. Savanoriavimas, socialinis dalyvavimas:
</t>
    </r>
    <r>
      <rPr>
        <i/>
        <sz val="12"/>
        <color theme="1"/>
        <rFont val="Calibri"/>
        <family val="2"/>
        <charset val="186"/>
        <scheme val="minor"/>
      </rPr>
      <t>1. Lietuvos kultūros institute sudaromos sąlygos studentams atlikti praktiką, priimami savanoriai, stažuotojai</t>
    </r>
  </si>
  <si>
    <t>Pasirengimas Lietuvos sezonui Prancūzijoje ir Vizitų programa yra ne žiūrovinio tipo projektai, šių veiklų rezultatai bus skaičiuojami ateityje. Dažnu atveju, Kultūros atašė ir užsienio partnerių projektuose LKI neturi tiesioginės įtakos žiūrovų skaičiui ir tiksliam pasiektų rodiklių paskaičiavimui (skaičiuojami tik tų projektų, prie kurių tiesiogiai finansiškai prisideda LKI, rodikliai), todėl šį rodiklį reikėtų koreguoti.</t>
  </si>
  <si>
    <t>Vertėjų seminaras buvo organizuojamas Vilniuje. Dalis vertėjų gyvena šiame mieste, todėl buvo sutaupytos lėšos apgyvendinimui ir galėjome pakviesti daugiau dalyvių.</t>
  </si>
  <si>
    <r>
      <t>LIETUVOS  KULTŪROS INSTITUTO
2023</t>
    </r>
    <r>
      <rPr>
        <b/>
        <i/>
        <sz val="16"/>
        <color theme="1"/>
        <rFont val="Calibri"/>
        <family val="2"/>
        <charset val="186"/>
        <scheme val="minor"/>
      </rPr>
      <t xml:space="preserve"> </t>
    </r>
    <r>
      <rPr>
        <b/>
        <sz val="16"/>
        <color theme="1"/>
        <rFont val="Calibri"/>
        <family val="2"/>
        <charset val="186"/>
        <scheme val="minor"/>
      </rPr>
      <t>METŲ VEIKLOS PLANO VYKDYMO ATASKAITA</t>
    </r>
  </si>
  <si>
    <r>
      <t xml:space="preserve">1. Įgyvendinti Lietuvos kultūros instituto organizacinės formos pakeitimą ir atnaujinti administracijos struktūrą, parengti finansavimo programų tvarkos aprašus. </t>
    </r>
    <r>
      <rPr>
        <sz val="12"/>
        <rFont val="Calibri"/>
        <family val="2"/>
        <charset val="186"/>
        <scheme val="minor"/>
      </rPr>
      <t>Pilnai atnaujinta Instituto struktūra, suformuoti trys skyriai, į darbą priimti nauji darbuotojai. Parengtos finansuojamos programos Lietuvos sezono Prancūzijoje 2024 m. projektų finansavimo valstybės biudžeto lėšomis ir Lietuvos sezono Prancūzijoje 2024 m. ženklo suteikimo taisyklės,  parengti ir teikti derinimui dviejų programų: Lietuvos įstaigų ir organizacijų dalyvavimo Europos Sąjungos  programos "Kūrybiška Europa" paprogramėse "Kultūra" ir "Tarpsektorinė"  valstybinio bendrojo finansavimo tvarkos aprašas ir "Lietuvos literatūros vertimų skatinimo" projektų finansavimo valstybės biudžeto lėšomis tvarkos aprašas.</t>
    </r>
  </si>
  <si>
    <r>
      <t xml:space="preserve">2. Parengti Lietuvos kultūros sezono Prancūzijoje 2024 m. programą. </t>
    </r>
    <r>
      <rPr>
        <sz val="12"/>
        <rFont val="Calibri"/>
        <family val="2"/>
        <charset val="186"/>
        <scheme val="minor"/>
      </rPr>
      <t>Įgyvendintas pasirengimo sezonui etapas. I etape gautos 127 paraiškos, sezono ženklas skirtas 105 projektams, iš kurių 99 paskirtas ir finansavimas. Sukurtas vizualinis identitetas. Suderintas bendradarbiavimo susitarimas ir komunikacijos planas.</t>
    </r>
  </si>
  <si>
    <r>
      <rPr>
        <b/>
        <sz val="12"/>
        <color theme="1"/>
        <rFont val="Calibri"/>
        <family val="2"/>
        <charset val="186"/>
        <scheme val="minor"/>
      </rPr>
      <t>II. Kilnojamo turto valdymas:</t>
    </r>
    <r>
      <rPr>
        <i/>
        <sz val="12"/>
        <color theme="1"/>
        <rFont val="Calibri"/>
        <family val="2"/>
        <charset val="186"/>
        <scheme val="minor"/>
      </rPr>
      <t xml:space="preserve">
Lietuvos kultūros institutas neturi kilnojamo turto</t>
    </r>
  </si>
  <si>
    <r>
      <rPr>
        <b/>
        <sz val="12"/>
        <color theme="1"/>
        <rFont val="Calibri"/>
        <family val="2"/>
        <charset val="186"/>
        <scheme val="minor"/>
      </rPr>
      <t>I. Nekilnojamo turto valdymas:</t>
    </r>
    <r>
      <rPr>
        <i/>
        <sz val="12"/>
        <color theme="1"/>
        <rFont val="Calibri"/>
        <family val="2"/>
        <charset val="186"/>
        <scheme val="minor"/>
      </rPr>
      <t xml:space="preserve">
Nuo 2021 m. Lietuvos kultūros institutas nuomojasi administracines patalpas iš VĮ Turto banko"</t>
    </r>
  </si>
  <si>
    <r>
      <rPr>
        <b/>
        <sz val="12"/>
        <color theme="1"/>
        <rFont val="Calibri"/>
        <family val="2"/>
        <charset val="186"/>
        <scheme val="minor"/>
      </rPr>
      <t>I. Pritrauktos papildomos lėšos:</t>
    </r>
    <r>
      <rPr>
        <i/>
        <sz val="12"/>
        <color theme="1"/>
        <rFont val="Calibri"/>
        <family val="2"/>
        <charset val="186"/>
        <scheme val="minor"/>
      </rPr>
      <t xml:space="preserve">
1. Uždirbta pajamų už Vilniaus knygų mugės kultūrinės programos rengimą ir koordinavimą
2. Uždirbta pajamų iš leidinių pardavimo</t>
    </r>
  </si>
  <si>
    <r>
      <rPr>
        <b/>
        <sz val="12"/>
        <rFont val="Calibri"/>
        <family val="2"/>
        <charset val="186"/>
        <scheme val="minor"/>
      </rPr>
      <t>II. Tarptautiškumas:</t>
    </r>
    <r>
      <rPr>
        <b/>
        <i/>
        <sz val="12"/>
        <rFont val="Calibri"/>
        <family val="2"/>
        <charset val="186"/>
        <scheme val="minor"/>
      </rPr>
      <t xml:space="preserve">
</t>
    </r>
    <r>
      <rPr>
        <i/>
        <sz val="12"/>
        <rFont val="Calibri"/>
        <family val="2"/>
        <charset val="186"/>
        <scheme val="minor"/>
      </rPr>
      <t>1. Lietuvos kultūros institutas yra Europos institucijų, atsakingų už nacionalinių kultūrų sklaidą, tinklo EUNIC (EU National Institutes for Culture) narys. EUNIC organizacija vienija Europos šalių nacionalinius institutus, kultūros institutus ir kitas šalių nacionalines kultūras reprezentuojančias įstaigas ir institucijas. Nuo 2020 m. Lietuvos kultūros instituto direktorė yra EUNIC direktorių tarybos narė
2. Lietuvos kultūros institutas yra Europos institucijas, veikiančias kultūros vadybos ir mokymų srityje, vienijančio tinklo ENCACT (European network on cultural management and policy) narys. ENCACT tinkle Lietuvos kultūros institutą atstovauja programos „Kūrybiška Europa“ vadovas"</t>
    </r>
  </si>
  <si>
    <r>
      <rPr>
        <b/>
        <sz val="12"/>
        <rFont val="Calibri"/>
        <family val="2"/>
        <charset val="186"/>
        <scheme val="minor"/>
      </rPr>
      <t>I. Paslaugos:</t>
    </r>
    <r>
      <rPr>
        <b/>
        <i/>
        <sz val="12"/>
        <rFont val="Calibri"/>
        <family val="2"/>
        <charset val="186"/>
        <scheme val="minor"/>
      </rPr>
      <t xml:space="preserve">
</t>
    </r>
    <r>
      <rPr>
        <i/>
        <sz val="12"/>
        <rFont val="Calibri"/>
        <family val="2"/>
        <charset val="186"/>
        <scheme val="minor"/>
      </rPr>
      <t>Neplanuojama</t>
    </r>
    <r>
      <rPr>
        <b/>
        <i/>
        <sz val="12"/>
        <rFont val="Calibri"/>
        <family val="2"/>
        <charset val="186"/>
        <scheme val="minor"/>
      </rPr>
      <t xml:space="preserve">
</t>
    </r>
  </si>
  <si>
    <r>
      <rPr>
        <b/>
        <sz val="12"/>
        <color theme="1"/>
        <rFont val="Calibri (Body)"/>
      </rPr>
      <t>I. Įgyvendinti Lietuvos kultūros tarptautiškumo skatinimo iniciatyvas:</t>
    </r>
    <r>
      <rPr>
        <b/>
        <i/>
        <sz val="12"/>
        <color theme="1"/>
        <rFont val="Calibri (Body)"/>
      </rPr>
      <t xml:space="preserve">
</t>
    </r>
    <r>
      <rPr>
        <i/>
        <sz val="12"/>
        <color theme="1"/>
        <rFont val="Calibri (Body)"/>
      </rPr>
      <t xml:space="preserve">1. Parengti Lietuvos kultūros sezono Prancūzijoje 2024 m. programą 
</t>
    </r>
    <r>
      <rPr>
        <b/>
        <sz val="12"/>
        <color theme="1"/>
        <rFont val="Calibri (Body)"/>
      </rPr>
      <t xml:space="preserve">ĮVYKDYTA
</t>
    </r>
    <r>
      <rPr>
        <sz val="12"/>
        <color theme="1"/>
        <rFont val="Calibri (Body)"/>
      </rPr>
      <t>Įgyvendintas Lietuvos sezono Prancūzijoje 2024 m. programą sudarysiančių projektų finansavimo ir Sezono ženklo suteikimo atrankos konkursas. Jame į Sezono programą įtraukti 105 projektai, iš jų 99 skirtas Sezono finansavimas.</t>
    </r>
    <r>
      <rPr>
        <i/>
        <sz val="12"/>
        <color theme="1"/>
        <rFont val="Calibri (Body)"/>
      </rPr>
      <t xml:space="preserve">
2. Tęsti ir užbaigti M. K. Čiurlionio parodos Londone lydimąją programą
</t>
    </r>
    <r>
      <rPr>
        <b/>
        <sz val="12"/>
        <color theme="1"/>
        <rFont val="Calibri (Body)"/>
      </rPr>
      <t>ĮVYKDYTA</t>
    </r>
    <r>
      <rPr>
        <sz val="12"/>
        <color theme="1"/>
        <rFont val="Calibri (Body)"/>
      </rPr>
      <t xml:space="preserve">
2023 m. sausio 12-kovo 3 d. įvykdyta M. K. Čiurlionio parodos Dulwich paveikslų galerijoje Londone lydimoji programa, ją sudarė 7 renginiai, kuriuose dalyvavo 6 menininkai iš Lietuvos, apsilankė 808 žiūrovai.</t>
    </r>
    <r>
      <rPr>
        <i/>
        <sz val="12"/>
        <color theme="1"/>
        <rFont val="Calibri (Body)"/>
      </rPr>
      <t xml:space="preserve">
3. Tęsti trimetį bendradrabiavimo projektą „Lietuvos šiuolaikinės muzikos pristatymas Huddersfieldo šiuolaikinės muzikos festivalyje“ 
</t>
    </r>
    <r>
      <rPr>
        <b/>
        <sz val="12"/>
        <color theme="1"/>
        <rFont val="Calibri (Body)"/>
      </rPr>
      <t>ĮVYKDYTA</t>
    </r>
    <r>
      <rPr>
        <i/>
        <sz val="12"/>
        <color theme="1"/>
        <rFont val="Calibri (Body)"/>
      </rPr>
      <t xml:space="preserve">
2023 m. lapkričio 17-24  d. įvykdyta Lietuvos programa Huddersfieldo šiuolaikinės muzikos festivalyje, Jungtinėje Karalystėje, ją sudarė 6 renginiai, kuriuose dalyvavo 20 dalyvių iš Lietuvos, apsilankė 557 žiūrovai.
4. Tęsti ir užbaigti Jono Meko 100-mečio programą  „Jonas Mekas 100!“
</t>
    </r>
    <r>
      <rPr>
        <b/>
        <i/>
        <sz val="12"/>
        <color theme="1"/>
        <rFont val="Calibri (Body)"/>
      </rPr>
      <t>ĮVYKDYTA</t>
    </r>
    <r>
      <rPr>
        <i/>
        <sz val="12"/>
        <color theme="1"/>
        <rFont val="Calibri (Body)"/>
      </rPr>
      <t xml:space="preserve">
2023 m. sausio-rugpjūčio mėn. įvyko 19 Jono Meko 100-mečiui skirtų programų Švedijoje, Italijoje, Prancūzijoje, Japonijoje, Jungtinėje Karalystėje, Vokietijoje. Programose dalyvavo 18 dalyvių iš Lietuvos, žiūrovų skaičius:  19 000 žm.
5. Koordinuoti LR kultūros atašė programų užsienio šalyse įgyvendinimą
</t>
    </r>
    <r>
      <rPr>
        <b/>
        <sz val="12"/>
        <color theme="1"/>
        <rFont val="Calibri (Body)"/>
      </rPr>
      <t>ĮVYKDYTA</t>
    </r>
    <r>
      <rPr>
        <i/>
        <sz val="12"/>
        <color theme="1"/>
        <rFont val="Calibri (Body)"/>
      </rPr>
      <t xml:space="preserve">
Bendradarbiauta su 11 kultūros atašė 15 šalių, įgyvendintos programos, kuriose dalyvavo 412 Lietuvos menininkų ir kultūros srities specialistų, lankytojų (skaičiuojant tik renginius, prie kurių finansiškai prisidėjo LKI) skaičius: 181 522 žm.
6. Įgyvendinti Vizitų programą, skirtą užsienio šalių kultūros profesionalų vizitams Lietuvoje
</t>
    </r>
    <r>
      <rPr>
        <b/>
        <sz val="12"/>
        <color theme="1"/>
        <rFont val="Calibri (Body)"/>
      </rPr>
      <t>ĮVYKDYTA</t>
    </r>
    <r>
      <rPr>
        <b/>
        <i/>
        <sz val="12"/>
        <color theme="1"/>
        <rFont val="Calibri (Body)"/>
      </rPr>
      <t xml:space="preserve">
</t>
    </r>
    <r>
      <rPr>
        <i/>
        <sz val="12"/>
        <color theme="1"/>
        <rFont val="Calibri (Body)"/>
      </rPr>
      <t xml:space="preserve">2023 metais į Lietuvą atvyko 140 įvairių meno sričių (vizualaus ir tarpdisciplininio meno, šiuolaikinio šokio, teatro, muzikos, atminties institucijų, literatūros) profesionalai. Programoje dalyvavo ekspertai iš 17 šalių. </t>
    </r>
  </si>
  <si>
    <r>
      <rPr>
        <b/>
        <sz val="12"/>
        <color theme="1"/>
        <rFont val="Calibri"/>
        <family val="2"/>
        <charset val="186"/>
        <scheme val="minor"/>
      </rPr>
      <t>II. Lietuvos literatūros sklaida ir vertimų skatinimas</t>
    </r>
    <r>
      <rPr>
        <b/>
        <i/>
        <sz val="12"/>
        <color theme="1"/>
        <rFont val="Calibri"/>
        <family val="2"/>
        <charset val="186"/>
        <scheme val="minor"/>
      </rPr>
      <t xml:space="preserve">:
</t>
    </r>
    <r>
      <rPr>
        <i/>
        <sz val="12"/>
        <color theme="1"/>
        <rFont val="Calibri"/>
        <family val="2"/>
        <charset val="186"/>
        <scheme val="minor"/>
      </rPr>
      <t xml:space="preserve">1. Vykdyti vertimų skatinimo programą
</t>
    </r>
    <r>
      <rPr>
        <b/>
        <sz val="12"/>
        <color theme="1"/>
        <rFont val="Calibri"/>
        <family val="2"/>
        <charset val="186"/>
        <scheme val="minor"/>
      </rPr>
      <t>ĮVYKDYTA</t>
    </r>
    <r>
      <rPr>
        <i/>
        <sz val="12"/>
        <color theme="1"/>
        <rFont val="Calibri"/>
        <family val="2"/>
        <charset val="186"/>
        <scheme val="minor"/>
      </rPr>
      <t xml:space="preserve">
2023 m. finansuoti 29 Lietuvos autorių knygų vertimai į užsienio kalbas ir 15 bandomųjų vertimų. Vykdytas nuolatinis tęstinis darbas su Lietuvos literatūros vertėjais, jų konsultavimas.
2. Koordinuoti Vilniaus knygų mugės kultūrinių renginių programą
</t>
    </r>
    <r>
      <rPr>
        <b/>
        <sz val="12"/>
        <color theme="1"/>
        <rFont val="Calibri"/>
        <family val="2"/>
        <charset val="186"/>
        <scheme val="minor"/>
      </rPr>
      <t xml:space="preserve">ĮVYKDYTA
</t>
    </r>
    <r>
      <rPr>
        <sz val="12"/>
        <color theme="1"/>
        <rFont val="Calibri"/>
        <family val="2"/>
        <charset val="186"/>
        <scheme val="minor"/>
      </rPr>
      <t xml:space="preserve">2023 m. vasario 23-26 d. įvyko Vilniaus knygų mugė. LKI koordinavo kultūrinę programą, taip pat specialią Ukrainai skirtą programą, surengtą kartu su Ukrainos knygų institutu bei Kyjivo "Knygų arsenalu". </t>
    </r>
    <r>
      <rPr>
        <i/>
        <sz val="12"/>
        <color theme="1"/>
        <rFont val="Calibri"/>
        <family val="2"/>
        <charset val="186"/>
        <scheme val="minor"/>
      </rPr>
      <t xml:space="preserve">
3. Įgyvendinti vertėjų seminarą
</t>
    </r>
    <r>
      <rPr>
        <b/>
        <sz val="12"/>
        <color theme="1"/>
        <rFont val="Calibri"/>
        <family val="2"/>
        <charset val="186"/>
        <scheme val="minor"/>
      </rPr>
      <t xml:space="preserve">ĮVYKDYTA
</t>
    </r>
    <r>
      <rPr>
        <sz val="12"/>
        <color theme="1"/>
        <rFont val="Calibri"/>
        <family val="2"/>
        <charset val="186"/>
        <scheme val="minor"/>
      </rPr>
      <t>2023 m. spalio 4–7 d. Vilniuje suorganizuotas literatūros vertėjų seminaras.</t>
    </r>
  </si>
  <si>
    <t>I. Personalo valdymas:
1. 2022-08-16 LR kultūros ministro įsakymu Nr. ĮV-680 "Dėl Lietuvos kultūros instituto nuostatų ir administracijos struktūros patvirtinimo" patvirtinta nauja įstaigos struktūra.                                                                                                                             2. 2023-04-24 direktorės įsakymu Nr. V-12 patvirtintas naujas pareigybių sąrašas                                                                                                                       3. Į pareigas priimti 5 nauji darbuotojai</t>
  </si>
  <si>
    <r>
      <rPr>
        <b/>
        <sz val="12"/>
        <color theme="1"/>
        <rFont val="Calibri"/>
        <family val="2"/>
        <charset val="186"/>
        <scheme val="minor"/>
      </rPr>
      <t>II. Kvalifikacijos tobulinimas:</t>
    </r>
    <r>
      <rPr>
        <i/>
        <sz val="12"/>
        <color theme="1"/>
        <rFont val="Calibri"/>
        <family val="2"/>
        <charset val="186"/>
        <scheme val="minor"/>
      </rPr>
      <t xml:space="preserve">
1. Darbuotojai kėlė kvalifikaciją: viešųjų pirkimų, apskaitos programos "STEKAS Alga", darbo užmokesčio viešąjame sektoriuje skaičiavimo, apskaitos ir pakeitimų mokymuose, dokumentų valdymo, darbo su dokumentų valdymo sistema DBSIS mokymuose, gaisrinės ir darbo saugos mokymuose, "Full_digital 2023" mokymuose, "Asmens produktyvumo ir asmeninių užduočių valdymo" mokymuose, prancūzų kalbos kursuose, mokymuose "Kaip stiprinti savo emocinį intelektą darbinėje aplinkoje"                                                                                                                    2. Darbuotojai kėlė kvalifikaciją šiuose nemokamuose mokymuose: "Žmogiškųjų išteklių standartizuoto valdymo valstybės tarnyboje kultūros diegimas", "Korupcijos samprata ir pasireiškimas Lietuvoje. Interesų konfliktai ir jų valdymas", "Korupcijos pasireiškimo tikimybės nustatymo atlikimo praktiniai aspektai", Valstybinės darbo inspekcijos  3 mokymuose, EUNIC Mobility Scheme Finnish Institute UK+Ireland, EUNIC tinklo ir Gothe-Institut būstinės Miunchene mokymuose                                                                                                                                                                                                                                                                                                                                                                                        
</t>
    </r>
  </si>
  <si>
    <r>
      <rPr>
        <b/>
        <sz val="12"/>
        <color theme="1"/>
        <rFont val="Calibri"/>
        <family val="2"/>
        <charset val="186"/>
        <scheme val="minor"/>
      </rPr>
      <t xml:space="preserve">III. Lietuvos dalyvavimo Europos Sąjungos programoje „Kūrybiška Europa“ koordinavimas: </t>
    </r>
    <r>
      <rPr>
        <b/>
        <i/>
        <sz val="12"/>
        <color theme="1"/>
        <rFont val="Calibri"/>
        <family val="2"/>
        <charset val="186"/>
        <scheme val="minor"/>
      </rPr>
      <t xml:space="preserve">
</t>
    </r>
    <r>
      <rPr>
        <i/>
        <sz val="12"/>
        <color theme="1"/>
        <rFont val="Calibri"/>
        <family val="2"/>
        <charset val="186"/>
        <scheme val="minor"/>
      </rPr>
      <t xml:space="preserve">1. Informuoti Lietuvos kultūros lauko operatorius apie programos „Kūrybiška Europa“ paprogramę „Kultūra“, rengti gyvus ir virtualius seminarus, teikti konsultacijas.                                                                        </t>
    </r>
    <r>
      <rPr>
        <b/>
        <i/>
        <sz val="12"/>
        <color theme="1"/>
        <rFont val="Calibri"/>
        <family val="2"/>
        <charset val="186"/>
        <scheme val="minor"/>
      </rPr>
      <t xml:space="preserve"> ĮVYKDYTA
</t>
    </r>
    <r>
      <rPr>
        <i/>
        <sz val="12"/>
        <color theme="1"/>
        <rFont val="Calibri"/>
        <family val="2"/>
        <scheme val="minor"/>
      </rPr>
      <t>2023 m.surengta 13 informacinių renginių, kuriuose dalyvavo 784 dalyviai</t>
    </r>
  </si>
  <si>
    <t>2022-08-16 LR kultūros ministro įsakymu Nr. ĮV-680 "Dėl Lietuvos kultūros instituto nuostatų ir administracijos struktūros patvirtinimo" nuo 2023 m.  pakeista administracijos struktūra.</t>
  </si>
  <si>
    <r>
      <t>I. Projektų valdymas:</t>
    </r>
    <r>
      <rPr>
        <i/>
        <sz val="11"/>
        <rFont val="Calibri"/>
        <family val="2"/>
        <charset val="186"/>
        <scheme val="minor"/>
      </rPr>
      <t>Lietuvos kultūros institutas nevykdo investicinių projektų.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</si>
</sst>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charset val="186"/>
      <scheme val="minor"/>
    </font>
    <font>
      <sz val="11"/>
      <color theme="1"/>
      <name val="Calibri"/>
      <family val="2"/>
      <scheme val="minor"/>
    </font>
    <font>
      <b/>
      <sz val="11"/>
      <color theme="1"/>
      <name val="Calibri"/>
      <family val="2"/>
      <charset val="186"/>
      <scheme val="minor"/>
    </font>
    <font>
      <b/>
      <sz val="11"/>
      <name val="Calibri"/>
      <family val="2"/>
      <charset val="186"/>
      <scheme val="minor"/>
    </font>
    <font>
      <i/>
      <sz val="11"/>
      <color theme="1"/>
      <name val="Calibri"/>
      <family val="2"/>
      <charset val="186"/>
      <scheme val="minor"/>
    </font>
    <font>
      <sz val="11"/>
      <name val="Calibri"/>
      <family val="2"/>
      <charset val="186"/>
      <scheme val="minor"/>
    </font>
    <font>
      <b/>
      <sz val="14"/>
      <name val="Calibri Light"/>
      <family val="2"/>
      <charset val="186"/>
      <scheme val="major"/>
    </font>
    <font>
      <b/>
      <sz val="12"/>
      <name val="Calibri Light"/>
      <family val="2"/>
      <charset val="186"/>
      <scheme val="major"/>
    </font>
    <font>
      <b/>
      <sz val="12"/>
      <color theme="1"/>
      <name val="Calibri"/>
      <family val="2"/>
      <charset val="186"/>
      <scheme val="minor"/>
    </font>
    <font>
      <sz val="13"/>
      <color theme="1"/>
      <name val="Calibri"/>
      <family val="2"/>
      <charset val="186"/>
      <scheme val="minor"/>
    </font>
    <font>
      <sz val="11"/>
      <name val="Calibri"/>
      <family val="2"/>
      <scheme val="minor"/>
    </font>
    <font>
      <b/>
      <sz val="11"/>
      <name val="Calibri"/>
      <family val="2"/>
      <scheme val="minor"/>
    </font>
    <font>
      <b/>
      <sz val="11"/>
      <color theme="1"/>
      <name val="Calibri"/>
      <family val="2"/>
      <scheme val="minor"/>
    </font>
    <font>
      <i/>
      <sz val="11"/>
      <name val="Calibri"/>
      <family val="2"/>
      <scheme val="minor"/>
    </font>
    <font>
      <b/>
      <sz val="14"/>
      <color theme="1"/>
      <name val="Calibri"/>
      <family val="2"/>
      <scheme val="minor"/>
    </font>
    <font>
      <i/>
      <sz val="11"/>
      <color theme="1"/>
      <name val="Calibri"/>
      <family val="2"/>
      <scheme val="minor"/>
    </font>
    <font>
      <b/>
      <i/>
      <sz val="11"/>
      <color rgb="FFC00000"/>
      <name val="Calibri"/>
      <family val="2"/>
      <scheme val="minor"/>
    </font>
    <font>
      <i/>
      <sz val="11"/>
      <color rgb="FFC00000"/>
      <name val="Calibri"/>
      <family val="2"/>
      <scheme val="minor"/>
    </font>
    <font>
      <sz val="11"/>
      <color rgb="FFC00000"/>
      <name val="Calibri"/>
      <family val="2"/>
      <scheme val="minor"/>
    </font>
    <font>
      <sz val="13"/>
      <name val="Calibri"/>
      <family val="2"/>
      <charset val="186"/>
      <scheme val="minor"/>
    </font>
    <font>
      <b/>
      <i/>
      <sz val="14"/>
      <name val="Calibri"/>
      <family val="2"/>
      <scheme val="minor"/>
    </font>
    <font>
      <b/>
      <sz val="14"/>
      <name val="Calibri"/>
      <family val="2"/>
      <scheme val="minor"/>
    </font>
    <font>
      <i/>
      <sz val="14"/>
      <name val="Calibri"/>
      <family val="2"/>
      <scheme val="minor"/>
    </font>
    <font>
      <b/>
      <i/>
      <sz val="11"/>
      <color theme="1"/>
      <name val="Calibri"/>
      <family val="2"/>
      <charset val="186"/>
      <scheme val="minor"/>
    </font>
    <font>
      <sz val="11"/>
      <color rgb="FF000000"/>
      <name val="Calibri"/>
      <family val="2"/>
      <charset val="186"/>
    </font>
    <font>
      <b/>
      <sz val="11"/>
      <color rgb="FF000000"/>
      <name val="Calibri"/>
      <family val="2"/>
      <charset val="186"/>
      <scheme val="minor"/>
    </font>
    <font>
      <b/>
      <sz val="11"/>
      <color rgb="FFFF0000"/>
      <name val="Calibri"/>
      <family val="2"/>
      <charset val="186"/>
      <scheme val="minor"/>
    </font>
    <font>
      <sz val="11"/>
      <color rgb="FFFF0000"/>
      <name val="Calibri"/>
      <family val="2"/>
      <charset val="186"/>
      <scheme val="minor"/>
    </font>
    <font>
      <b/>
      <sz val="11"/>
      <color rgb="FFFF0000"/>
      <name val="Calibri"/>
      <family val="2"/>
      <charset val="186"/>
    </font>
    <font>
      <b/>
      <sz val="11"/>
      <color rgb="FFFF0000"/>
      <name val="Calibri"/>
      <family val="2"/>
      <scheme val="minor"/>
    </font>
    <font>
      <sz val="12"/>
      <color theme="1"/>
      <name val="Calibri"/>
      <family val="2"/>
      <charset val="186"/>
      <scheme val="minor"/>
    </font>
    <font>
      <b/>
      <sz val="11"/>
      <color rgb="FFFF0000"/>
      <name val="Arial"/>
      <family val="2"/>
    </font>
    <font>
      <sz val="11"/>
      <color rgb="FF000000"/>
      <name val="Arial"/>
      <family val="2"/>
    </font>
    <font>
      <b/>
      <sz val="12"/>
      <name val="Calibri Light"/>
      <family val="2"/>
      <scheme val="major"/>
    </font>
    <font>
      <b/>
      <sz val="16"/>
      <color theme="1"/>
      <name val="Calibri"/>
      <family val="2"/>
      <charset val="186"/>
      <scheme val="minor"/>
    </font>
    <font>
      <b/>
      <i/>
      <sz val="16"/>
      <color theme="1"/>
      <name val="Calibri"/>
      <family val="2"/>
      <charset val="186"/>
      <scheme val="minor"/>
    </font>
    <font>
      <sz val="12"/>
      <name val="Calibri"/>
      <family val="2"/>
      <charset val="186"/>
      <scheme val="minor"/>
    </font>
    <font>
      <b/>
      <sz val="12"/>
      <name val="Calibri"/>
      <family val="2"/>
      <charset val="186"/>
      <scheme val="minor"/>
    </font>
    <font>
      <i/>
      <sz val="12"/>
      <color rgb="FF000000"/>
      <name val="Calibri"/>
      <family val="2"/>
      <charset val="186"/>
      <scheme val="minor"/>
    </font>
    <font>
      <b/>
      <i/>
      <sz val="12"/>
      <color theme="1"/>
      <name val="Calibri"/>
      <family val="2"/>
      <charset val="186"/>
      <scheme val="minor"/>
    </font>
    <font>
      <i/>
      <sz val="12"/>
      <color theme="1"/>
      <name val="Calibri"/>
      <family val="2"/>
      <charset val="186"/>
      <scheme val="minor"/>
    </font>
    <font>
      <sz val="12"/>
      <color rgb="FF000000"/>
      <name val="Calibri"/>
      <family val="2"/>
      <charset val="186"/>
      <scheme val="minor"/>
    </font>
    <font>
      <sz val="12"/>
      <name val="Calibri"/>
      <family val="2"/>
      <scheme val="minor"/>
    </font>
    <font>
      <b/>
      <i/>
      <sz val="12"/>
      <name val="Calibri"/>
      <family val="2"/>
      <charset val="186"/>
      <scheme val="minor"/>
    </font>
    <font>
      <i/>
      <sz val="12"/>
      <name val="Calibri"/>
      <family val="2"/>
      <charset val="186"/>
      <scheme val="minor"/>
    </font>
    <font>
      <sz val="12"/>
      <color theme="1"/>
      <name val="Calibri"/>
      <family val="2"/>
    </font>
    <font>
      <b/>
      <sz val="12"/>
      <color rgb="FF000000"/>
      <name val="Calibri"/>
      <family val="2"/>
      <charset val="186"/>
      <scheme val="minor"/>
    </font>
    <font>
      <strike/>
      <sz val="12"/>
      <name val="Calibri"/>
      <family val="2"/>
      <charset val="186"/>
      <scheme val="minor"/>
    </font>
    <font>
      <b/>
      <sz val="12"/>
      <color theme="1"/>
      <name val="Calibri (Body)"/>
    </font>
    <font>
      <b/>
      <i/>
      <sz val="12"/>
      <color theme="1"/>
      <name val="Calibri (Body)"/>
    </font>
    <font>
      <i/>
      <sz val="12"/>
      <color theme="1"/>
      <name val="Calibri (Body)"/>
    </font>
    <font>
      <sz val="12"/>
      <color theme="1"/>
      <name val="Calibri (Body)"/>
    </font>
    <font>
      <i/>
      <sz val="12"/>
      <color theme="1"/>
      <name val="Calibri"/>
      <family val="2"/>
      <scheme val="minor"/>
    </font>
    <font>
      <i/>
      <sz val="11"/>
      <name val="Calibri"/>
      <family val="2"/>
      <charset val="186"/>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84">
    <xf numFmtId="0" fontId="0" fillId="0" borderId="0" xfId="0"/>
    <xf numFmtId="0" fontId="0" fillId="0" borderId="0" xfId="0" applyProtection="1">
      <protection locked="0"/>
    </xf>
    <xf numFmtId="0" fontId="2" fillId="0" borderId="0" xfId="0" applyFont="1" applyAlignment="1" applyProtection="1">
      <alignment horizontal="center" vertical="top"/>
      <protection locked="0"/>
    </xf>
    <xf numFmtId="9" fontId="2" fillId="0" borderId="0" xfId="0" applyNumberFormat="1" applyFont="1" applyAlignment="1" applyProtection="1">
      <alignment horizontal="center" vertical="top"/>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8" fillId="0" borderId="0" xfId="0" applyFont="1" applyProtection="1">
      <protection locked="0"/>
    </xf>
    <xf numFmtId="0" fontId="4" fillId="0" borderId="0" xfId="0" applyFont="1" applyAlignment="1" applyProtection="1">
      <alignment horizontal="center"/>
      <protection locked="0"/>
    </xf>
    <xf numFmtId="0" fontId="0" fillId="0" borderId="0" xfId="0" applyAlignment="1" applyProtection="1">
      <alignment horizontal="left" vertical="top"/>
      <protection locked="0"/>
    </xf>
    <xf numFmtId="0" fontId="0" fillId="0" borderId="0" xfId="0" applyAlignment="1" applyProtection="1">
      <alignment vertical="center"/>
      <protection locked="0"/>
    </xf>
    <xf numFmtId="0" fontId="0" fillId="4" borderId="1" xfId="0" applyFill="1" applyBorder="1" applyAlignment="1">
      <alignment horizontal="center" vertical="center" wrapText="1"/>
    </xf>
    <xf numFmtId="9" fontId="7" fillId="0" borderId="1" xfId="0" applyNumberFormat="1" applyFont="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top" wrapText="1"/>
    </xf>
    <xf numFmtId="0" fontId="11" fillId="2" borderId="1" xfId="0" applyFont="1" applyFill="1" applyBorder="1" applyAlignment="1" applyProtection="1">
      <alignment horizontal="center" vertical="top" wrapText="1"/>
      <protection locked="0"/>
    </xf>
    <xf numFmtId="0" fontId="10"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9" fontId="12" fillId="2" borderId="1" xfId="0" applyNumberFormat="1" applyFont="1" applyFill="1" applyBorder="1" applyAlignment="1">
      <alignment horizontal="center" vertical="top" wrapText="1"/>
    </xf>
    <xf numFmtId="9" fontId="11" fillId="2" borderId="1" xfId="0" applyNumberFormat="1" applyFont="1" applyFill="1" applyBorder="1" applyAlignment="1">
      <alignment horizontal="center" vertical="top" wrapText="1"/>
    </xf>
    <xf numFmtId="0" fontId="5" fillId="0" borderId="0" xfId="0" applyFont="1" applyAlignment="1" applyProtection="1">
      <alignment horizontal="left" vertical="top"/>
      <protection locked="0"/>
    </xf>
    <xf numFmtId="0" fontId="12" fillId="4" borderId="1" xfId="0" applyFont="1" applyFill="1" applyBorder="1" applyAlignment="1" applyProtection="1">
      <alignment horizontal="center" vertical="top" wrapText="1"/>
      <protection locked="0"/>
    </xf>
    <xf numFmtId="0" fontId="3" fillId="0" borderId="0" xfId="0" applyFont="1" applyAlignment="1" applyProtection="1">
      <alignment horizontal="center" vertical="top"/>
      <protection locked="0"/>
    </xf>
    <xf numFmtId="9" fontId="5" fillId="4" borderId="2" xfId="0" applyNumberFormat="1" applyFont="1" applyFill="1" applyBorder="1" applyAlignment="1">
      <alignment horizontal="center" vertical="center" wrapText="1"/>
    </xf>
    <xf numFmtId="0" fontId="5" fillId="0" borderId="0" xfId="0" applyFont="1"/>
    <xf numFmtId="0" fontId="10" fillId="4" borderId="2" xfId="0" applyFont="1" applyFill="1" applyBorder="1" applyAlignment="1">
      <alignment horizontal="center" vertical="center" wrapText="1"/>
    </xf>
    <xf numFmtId="9" fontId="10" fillId="4" borderId="2" xfId="0" applyNumberFormat="1" applyFont="1" applyFill="1" applyBorder="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0" fillId="0" borderId="0" xfId="0"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left"/>
    </xf>
    <xf numFmtId="1" fontId="12" fillId="2" borderId="1" xfId="0" applyNumberFormat="1" applyFont="1" applyFill="1" applyBorder="1" applyAlignment="1">
      <alignment horizontal="center" vertical="top" wrapText="1"/>
    </xf>
    <xf numFmtId="0" fontId="11" fillId="2" borderId="4" xfId="0" applyFont="1" applyFill="1" applyBorder="1" applyAlignment="1" applyProtection="1">
      <alignment horizontal="center" vertical="top" wrapText="1"/>
      <protection locked="0"/>
    </xf>
    <xf numFmtId="0" fontId="25" fillId="0" borderId="0" xfId="0" applyFont="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0" fillId="0" borderId="0" xfId="0"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10" fillId="4" borderId="5" xfId="0" applyFont="1" applyFill="1" applyBorder="1" applyAlignment="1">
      <alignment horizontal="center" vertical="center"/>
    </xf>
    <xf numFmtId="3" fontId="2" fillId="0" borderId="0" xfId="0" applyNumberFormat="1" applyFont="1" applyAlignment="1" applyProtection="1">
      <alignment horizontal="center" vertical="top" wrapText="1"/>
      <protection locked="0"/>
    </xf>
    <xf numFmtId="0" fontId="24" fillId="0" borderId="0" xfId="0" applyFont="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7" fillId="0" borderId="0" xfId="0" applyFont="1" applyProtection="1">
      <protection locked="0"/>
    </xf>
    <xf numFmtId="0" fontId="27" fillId="3" borderId="0" xfId="0" applyFont="1" applyFill="1" applyProtection="1">
      <protection locked="0"/>
    </xf>
    <xf numFmtId="0" fontId="28" fillId="0" borderId="0" xfId="0" applyFont="1" applyAlignment="1" applyProtection="1">
      <alignment horizontal="center" vertical="top" wrapText="1"/>
      <protection locked="0"/>
    </xf>
    <xf numFmtId="0" fontId="30" fillId="0" borderId="0" xfId="0" applyFont="1" applyAlignment="1" applyProtection="1">
      <alignment horizontal="center" vertical="center"/>
      <protection locked="0"/>
    </xf>
    <xf numFmtId="0" fontId="29" fillId="0" borderId="0" xfId="0" applyFont="1" applyAlignment="1" applyProtection="1">
      <alignment horizontal="left" vertical="top" wrapText="1"/>
      <protection locked="0"/>
    </xf>
    <xf numFmtId="0" fontId="11" fillId="2" borderId="5" xfId="0" applyFont="1" applyFill="1" applyBorder="1" applyAlignment="1" applyProtection="1">
      <alignment horizontal="center" vertical="top" wrapText="1"/>
      <protection locked="0"/>
    </xf>
    <xf numFmtId="0" fontId="26" fillId="3" borderId="0" xfId="0" applyFont="1" applyFill="1" applyAlignment="1" applyProtection="1">
      <alignment horizontal="left" vertical="top" wrapText="1"/>
      <protection locked="0"/>
    </xf>
    <xf numFmtId="0" fontId="29" fillId="3" borderId="0" xfId="0" applyFont="1" applyFill="1" applyAlignment="1" applyProtection="1">
      <alignment wrapText="1"/>
      <protection locked="0"/>
    </xf>
    <xf numFmtId="0" fontId="0" fillId="3" borderId="0" xfId="0" applyFill="1" applyProtection="1">
      <protection locked="0"/>
    </xf>
    <xf numFmtId="0" fontId="31" fillId="0" borderId="0" xfId="0" applyFont="1" applyAlignment="1" applyProtection="1">
      <alignment horizontal="left" vertical="top" wrapText="1"/>
      <protection locked="0"/>
    </xf>
    <xf numFmtId="0" fontId="26" fillId="0" borderId="0" xfId="0" applyFont="1" applyProtection="1">
      <protection locked="0"/>
    </xf>
    <xf numFmtId="0" fontId="30" fillId="0" borderId="1" xfId="0" applyFont="1" applyBorder="1" applyAlignment="1" applyProtection="1">
      <alignment horizontal="left" vertical="center" wrapText="1"/>
      <protection locked="0"/>
    </xf>
    <xf numFmtId="0" fontId="37" fillId="0" borderId="1" xfId="0" applyFont="1" applyBorder="1" applyAlignment="1" applyProtection="1">
      <alignment horizontal="center" vertical="center" wrapText="1"/>
      <protection locked="0"/>
    </xf>
    <xf numFmtId="3" fontId="8" fillId="4" borderId="2" xfId="0" applyNumberFormat="1" applyFont="1" applyFill="1" applyBorder="1" applyAlignment="1" applyProtection="1">
      <alignment horizontal="center" vertical="top" wrapText="1"/>
      <protection locked="0"/>
    </xf>
    <xf numFmtId="0" fontId="37" fillId="2" borderId="1" xfId="0" applyFont="1" applyFill="1" applyBorder="1" applyAlignment="1" applyProtection="1">
      <alignment horizontal="center" vertical="top" wrapText="1"/>
      <protection locked="0"/>
    </xf>
    <xf numFmtId="0" fontId="8" fillId="4" borderId="2" xfId="0" applyFont="1" applyFill="1" applyBorder="1" applyAlignment="1" applyProtection="1">
      <alignment horizontal="left" vertical="top" wrapText="1"/>
      <protection locked="0"/>
    </xf>
    <xf numFmtId="0" fontId="8" fillId="4" borderId="2" xfId="0" applyFont="1" applyFill="1" applyBorder="1" applyAlignment="1" applyProtection="1">
      <alignment horizontal="center" vertical="top" wrapText="1"/>
      <protection locked="0"/>
    </xf>
    <xf numFmtId="0" fontId="37" fillId="4" borderId="2" xfId="0" applyFont="1" applyFill="1" applyBorder="1" applyAlignment="1" applyProtection="1">
      <alignment horizontal="center" vertical="top" wrapText="1"/>
      <protection locked="0"/>
    </xf>
    <xf numFmtId="0" fontId="37" fillId="4" borderId="2" xfId="0" applyFont="1" applyFill="1" applyBorder="1" applyAlignment="1" applyProtection="1">
      <alignment horizontal="left" vertical="top" wrapText="1"/>
      <protection locked="0"/>
    </xf>
    <xf numFmtId="0" fontId="37" fillId="2" borderId="3" xfId="0" applyFont="1" applyFill="1" applyBorder="1" applyAlignment="1" applyProtection="1">
      <alignment horizontal="center" vertical="top" wrapText="1"/>
      <protection locked="0"/>
    </xf>
    <xf numFmtId="0" fontId="37" fillId="4" borderId="1" xfId="0" applyFont="1" applyFill="1" applyBorder="1" applyAlignment="1" applyProtection="1">
      <alignment horizontal="left" vertical="top" wrapText="1"/>
      <protection locked="0"/>
    </xf>
    <xf numFmtId="0" fontId="8" fillId="4" borderId="1" xfId="0" applyFont="1" applyFill="1" applyBorder="1" applyAlignment="1" applyProtection="1">
      <alignment horizontal="center" vertical="top" wrapText="1"/>
      <protection locked="0"/>
    </xf>
    <xf numFmtId="0" fontId="37" fillId="4" borderId="7" xfId="0" applyFont="1" applyFill="1" applyBorder="1" applyAlignment="1" applyProtection="1">
      <alignment horizontal="center" vertical="top" wrapText="1"/>
      <protection locked="0"/>
    </xf>
    <xf numFmtId="0" fontId="42" fillId="0" borderId="9" xfId="0" applyFont="1" applyBorder="1" applyAlignment="1" applyProtection="1">
      <alignment vertical="top" wrapText="1"/>
      <protection locked="0"/>
    </xf>
    <xf numFmtId="0" fontId="42" fillId="0" borderId="8" xfId="0" applyFont="1" applyBorder="1" applyAlignment="1" applyProtection="1">
      <alignment vertical="top" wrapText="1"/>
      <protection locked="0"/>
    </xf>
    <xf numFmtId="0" fontId="8" fillId="3" borderId="1" xfId="0" applyFont="1" applyFill="1" applyBorder="1" applyAlignment="1" applyProtection="1">
      <alignment horizontal="left" vertical="top" wrapText="1"/>
      <protection locked="0"/>
    </xf>
    <xf numFmtId="0" fontId="46" fillId="4" borderId="1" xfId="0" applyFont="1" applyFill="1" applyBorder="1" applyAlignment="1" applyProtection="1">
      <alignment horizontal="center" vertical="top" wrapText="1"/>
      <protection locked="0"/>
    </xf>
    <xf numFmtId="0" fontId="42" fillId="0" borderId="1"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37" fillId="4" borderId="1" xfId="0" applyFont="1" applyFill="1" applyBorder="1" applyAlignment="1" applyProtection="1">
      <alignment horizontal="center" vertical="top" wrapText="1"/>
      <protection locked="0"/>
    </xf>
    <xf numFmtId="0" fontId="5" fillId="4" borderId="5" xfId="0" applyFont="1" applyFill="1" applyBorder="1" applyAlignment="1">
      <alignment horizontal="center" vertical="center"/>
    </xf>
    <xf numFmtId="0" fontId="33"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42" fillId="0" borderId="2"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37" fillId="2" borderId="2" xfId="0" applyFont="1" applyFill="1" applyBorder="1" applyAlignment="1" applyProtection="1">
      <alignment horizontal="center" vertical="top" wrapText="1"/>
      <protection locked="0"/>
    </xf>
    <xf numFmtId="9" fontId="11" fillId="2" borderId="2" xfId="0" applyNumberFormat="1" applyFont="1" applyFill="1" applyBorder="1" applyAlignment="1">
      <alignment horizontal="center" vertical="top" wrapText="1"/>
    </xf>
    <xf numFmtId="0" fontId="43" fillId="3" borderId="2" xfId="0" applyFont="1" applyFill="1" applyBorder="1" applyAlignment="1" applyProtection="1">
      <alignment horizontal="left" vertical="top" wrapText="1"/>
      <protection locked="0"/>
    </xf>
    <xf numFmtId="0" fontId="47" fillId="0" borderId="1" xfId="0" applyFont="1" applyBorder="1" applyAlignment="1" applyProtection="1">
      <alignment horizontal="left" vertical="center" wrapText="1"/>
      <protection locked="0"/>
    </xf>
    <xf numFmtId="0" fontId="41" fillId="3" borderId="1" xfId="0" applyFont="1" applyFill="1" applyBorder="1" applyAlignment="1" applyProtection="1">
      <alignment vertical="top" wrapText="1"/>
      <protection locked="0"/>
    </xf>
    <xf numFmtId="0" fontId="32" fillId="3" borderId="1" xfId="0" applyFont="1" applyFill="1" applyBorder="1" applyAlignment="1" applyProtection="1">
      <alignment vertical="top" wrapText="1"/>
      <protection locked="0"/>
    </xf>
    <xf numFmtId="0" fontId="45" fillId="3" borderId="2" xfId="0" applyFont="1" applyFill="1" applyBorder="1" applyAlignment="1" applyProtection="1">
      <alignment horizontal="left" vertical="top" wrapText="1"/>
      <protection locked="0"/>
    </xf>
    <xf numFmtId="0" fontId="42" fillId="3" borderId="1" xfId="0" applyFont="1" applyFill="1" applyBorder="1" applyAlignment="1" applyProtection="1">
      <alignment horizontal="left" vertical="top" wrapText="1"/>
      <protection locked="0"/>
    </xf>
    <xf numFmtId="0" fontId="47" fillId="0" borderId="2" xfId="0" applyFont="1" applyBorder="1" applyAlignment="1" applyProtection="1">
      <alignment horizontal="left" vertical="top" wrapText="1"/>
      <protection locked="0"/>
    </xf>
    <xf numFmtId="0" fontId="36" fillId="3" borderId="2" xfId="0" applyFont="1" applyFill="1" applyBorder="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40" fillId="0" borderId="1" xfId="0" applyFont="1" applyBorder="1" applyAlignment="1" applyProtection="1">
      <alignment horizontal="left" vertical="top" wrapText="1"/>
      <protection locked="0"/>
    </xf>
    <xf numFmtId="0" fontId="12" fillId="4" borderId="1" xfId="0" applyFont="1" applyFill="1" applyBorder="1" applyAlignment="1">
      <alignment horizontal="left" vertical="top" wrapText="1"/>
    </xf>
    <xf numFmtId="2" fontId="12" fillId="2" borderId="1" xfId="0" applyNumberFormat="1" applyFont="1" applyFill="1" applyBorder="1" applyAlignment="1">
      <alignment horizontal="center" vertical="top" wrapText="1"/>
    </xf>
    <xf numFmtId="9" fontId="12" fillId="2" borderId="1" xfId="0" applyNumberFormat="1" applyFont="1" applyFill="1" applyBorder="1" applyAlignment="1">
      <alignment horizontal="center" vertical="top" wrapText="1"/>
    </xf>
    <xf numFmtId="0" fontId="10"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top" wrapText="1"/>
    </xf>
    <xf numFmtId="0" fontId="30" fillId="0" borderId="0" xfId="0" applyFont="1" applyAlignment="1" applyProtection="1">
      <alignment horizontal="center" vertical="center"/>
      <protection locked="0"/>
    </xf>
    <xf numFmtId="0" fontId="4" fillId="0" borderId="0" xfId="0" applyFont="1" applyAlignment="1" applyProtection="1">
      <alignment horizontal="center" vertical="top"/>
      <protection locked="0"/>
    </xf>
    <xf numFmtId="0" fontId="14" fillId="4" borderId="1" xfId="0" applyFont="1" applyFill="1" applyBorder="1" applyAlignment="1">
      <alignment horizontal="left" vertical="top"/>
    </xf>
    <xf numFmtId="0" fontId="11" fillId="0" borderId="1" xfId="0" applyFont="1" applyBorder="1" applyAlignment="1" applyProtection="1">
      <alignment horizontal="left" vertical="top" wrapText="1"/>
      <protection locked="0"/>
    </xf>
    <xf numFmtId="0" fontId="11" fillId="4" borderId="1"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8" fillId="0" borderId="0" xfId="0" applyFont="1" applyAlignment="1" applyProtection="1">
      <alignment horizontal="center" vertical="top"/>
      <protection locked="0"/>
    </xf>
    <xf numFmtId="0" fontId="1" fillId="2" borderId="1"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2" xfId="0" applyFont="1" applyFill="1" applyBorder="1" applyAlignment="1" applyProtection="1">
      <alignment horizontal="center" vertical="top" wrapText="1"/>
      <protection locked="0"/>
    </xf>
    <xf numFmtId="0" fontId="12" fillId="4" borderId="4" xfId="0" applyFont="1" applyFill="1" applyBorder="1" applyAlignment="1" applyProtection="1">
      <alignment horizontal="center" vertical="top" wrapText="1"/>
      <protection locked="0"/>
    </xf>
    <xf numFmtId="1" fontId="12" fillId="2" borderId="2" xfId="0" applyNumberFormat="1" applyFont="1" applyFill="1" applyBorder="1" applyAlignment="1">
      <alignment horizontal="center" vertical="top" wrapText="1"/>
    </xf>
    <xf numFmtId="1" fontId="12" fillId="2" borderId="4" xfId="0" applyNumberFormat="1" applyFont="1" applyFill="1" applyBorder="1" applyAlignment="1">
      <alignment horizontal="center" vertical="top" wrapText="1"/>
    </xf>
    <xf numFmtId="9" fontId="12" fillId="2" borderId="2" xfId="0" applyNumberFormat="1" applyFont="1" applyFill="1" applyBorder="1" applyAlignment="1">
      <alignment horizontal="center" vertical="top" wrapText="1"/>
    </xf>
    <xf numFmtId="9" fontId="12" fillId="2" borderId="4" xfId="0" applyNumberFormat="1" applyFont="1" applyFill="1" applyBorder="1" applyAlignment="1">
      <alignment horizontal="center" vertical="top" wrapText="1"/>
    </xf>
    <xf numFmtId="0" fontId="42" fillId="0" borderId="1" xfId="0" applyFont="1" applyBorder="1" applyAlignment="1" applyProtection="1">
      <alignment horizontal="left" vertical="top" wrapText="1"/>
      <protection locked="0"/>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14" fillId="4" borderId="1" xfId="0" applyFont="1" applyFill="1" applyBorder="1" applyAlignment="1">
      <alignment horizontal="left"/>
    </xf>
    <xf numFmtId="0" fontId="40" fillId="3" borderId="2" xfId="0" applyFont="1" applyFill="1" applyBorder="1" applyAlignment="1" applyProtection="1">
      <alignment horizontal="left" vertical="top" wrapText="1"/>
      <protection locked="0"/>
    </xf>
    <xf numFmtId="0" fontId="40" fillId="3" borderId="3" xfId="0" applyFont="1" applyFill="1" applyBorder="1" applyAlignment="1" applyProtection="1">
      <alignment horizontal="left" vertical="top" wrapText="1"/>
      <protection locked="0"/>
    </xf>
    <xf numFmtId="0" fontId="40" fillId="3" borderId="4" xfId="0" applyFont="1" applyFill="1" applyBorder="1" applyAlignment="1" applyProtection="1">
      <alignment horizontal="left" vertical="top" wrapText="1"/>
      <protection locked="0"/>
    </xf>
    <xf numFmtId="0" fontId="12" fillId="4" borderId="3" xfId="0" applyFont="1" applyFill="1" applyBorder="1" applyAlignment="1">
      <alignment horizontal="left" vertical="top" wrapText="1"/>
    </xf>
    <xf numFmtId="0" fontId="12" fillId="4" borderId="3" xfId="0" applyFont="1" applyFill="1" applyBorder="1" applyAlignment="1" applyProtection="1">
      <alignment horizontal="center" vertical="top" wrapText="1"/>
      <protection locked="0"/>
    </xf>
    <xf numFmtId="0" fontId="12" fillId="2" borderId="2" xfId="0" applyFont="1" applyFill="1" applyBorder="1" applyAlignment="1">
      <alignment horizontal="center" vertical="top"/>
    </xf>
    <xf numFmtId="0" fontId="12" fillId="2" borderId="3" xfId="0" applyFont="1" applyFill="1" applyBorder="1" applyAlignment="1">
      <alignment horizontal="center" vertical="top"/>
    </xf>
    <xf numFmtId="0" fontId="12" fillId="2" borderId="4" xfId="0" applyFont="1" applyFill="1" applyBorder="1" applyAlignment="1">
      <alignment horizontal="center" vertical="top"/>
    </xf>
    <xf numFmtId="9" fontId="12" fillId="2" borderId="2" xfId="0" applyNumberFormat="1" applyFont="1" applyFill="1" applyBorder="1" applyAlignment="1">
      <alignment horizontal="center" vertical="top"/>
    </xf>
    <xf numFmtId="9" fontId="12" fillId="2" borderId="3" xfId="0" applyNumberFormat="1" applyFont="1" applyFill="1" applyBorder="1" applyAlignment="1">
      <alignment horizontal="center" vertical="top"/>
    </xf>
    <xf numFmtId="9" fontId="12" fillId="2" borderId="4" xfId="0" applyNumberFormat="1" applyFont="1" applyFill="1" applyBorder="1" applyAlignment="1">
      <alignment horizontal="center" vertical="top"/>
    </xf>
    <xf numFmtId="0" fontId="42" fillId="0" borderId="2" xfId="0" applyFont="1" applyBorder="1" applyAlignment="1" applyProtection="1">
      <alignment horizontal="left" vertical="top" wrapText="1"/>
      <protection locked="0"/>
    </xf>
    <xf numFmtId="0" fontId="42" fillId="0" borderId="3"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2" fontId="12" fillId="2" borderId="2" xfId="0" applyNumberFormat="1" applyFont="1" applyFill="1" applyBorder="1" applyAlignment="1">
      <alignment horizontal="center" vertical="top" wrapText="1"/>
    </xf>
    <xf numFmtId="2" fontId="12" fillId="2" borderId="3" xfId="0" applyNumberFormat="1" applyFont="1" applyFill="1" applyBorder="1" applyAlignment="1">
      <alignment horizontal="center" vertical="top" wrapText="1"/>
    </xf>
    <xf numFmtId="2" fontId="12" fillId="2" borderId="4" xfId="0" applyNumberFormat="1" applyFont="1" applyFill="1" applyBorder="1" applyAlignment="1">
      <alignment horizontal="center" vertical="top" wrapText="1"/>
    </xf>
    <xf numFmtId="9" fontId="12" fillId="2" borderId="3" xfId="0" applyNumberFormat="1" applyFont="1" applyFill="1" applyBorder="1" applyAlignment="1">
      <alignment horizontal="center" vertical="top" wrapText="1"/>
    </xf>
    <xf numFmtId="0" fontId="12" fillId="4" borderId="1" xfId="0" applyFont="1" applyFill="1" applyBorder="1" applyAlignment="1" applyProtection="1">
      <alignment horizontal="center" vertical="top" wrapText="1"/>
      <protection locked="0"/>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8" fillId="3" borderId="1"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1" fontId="12" fillId="2" borderId="1" xfId="0" applyNumberFormat="1" applyFont="1" applyFill="1" applyBorder="1" applyAlignment="1">
      <alignment horizontal="center" vertical="top" wrapText="1"/>
    </xf>
    <xf numFmtId="0" fontId="10" fillId="2" borderId="1" xfId="0" applyFont="1" applyFill="1" applyBorder="1" applyAlignment="1" applyProtection="1">
      <alignment horizontal="left" vertical="top" wrapText="1"/>
      <protection locked="0"/>
    </xf>
    <xf numFmtId="0" fontId="10" fillId="2" borderId="5" xfId="0" applyFont="1" applyFill="1" applyBorder="1" applyAlignment="1" applyProtection="1">
      <alignment horizontal="center" vertical="top" wrapText="1"/>
      <protection locked="0"/>
    </xf>
    <xf numFmtId="0" fontId="10" fillId="2" borderId="6" xfId="0" applyFont="1" applyFill="1" applyBorder="1" applyAlignment="1" applyProtection="1">
      <alignment horizontal="center" vertical="top" wrapText="1"/>
      <protection locked="0"/>
    </xf>
    <xf numFmtId="0" fontId="10" fillId="2" borderId="7"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left" vertical="top" wrapText="1"/>
      <protection locked="0"/>
    </xf>
    <xf numFmtId="0" fontId="14" fillId="4" borderId="1" xfId="0" applyFont="1" applyFill="1" applyBorder="1" applyAlignment="1">
      <alignment horizontal="left" vertical="top" wrapText="1"/>
    </xf>
    <xf numFmtId="0" fontId="36" fillId="0" borderId="1" xfId="0" applyFont="1" applyBorder="1" applyAlignment="1" applyProtection="1">
      <alignment horizontal="left" vertical="top" wrapText="1"/>
      <protection locked="0"/>
    </xf>
    <xf numFmtId="0" fontId="46" fillId="3" borderId="2"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21" fillId="4" borderId="5" xfId="0" applyFont="1" applyFill="1" applyBorder="1" applyAlignment="1">
      <alignment horizontal="left" vertical="top" wrapText="1"/>
    </xf>
    <xf numFmtId="0" fontId="21" fillId="4" borderId="6" xfId="0" applyFont="1" applyFill="1" applyBorder="1" applyAlignment="1">
      <alignment horizontal="left" vertical="top" wrapText="1"/>
    </xf>
    <xf numFmtId="0" fontId="21" fillId="4" borderId="7" xfId="0" applyFont="1" applyFill="1" applyBorder="1" applyAlignment="1">
      <alignment horizontal="left" vertical="top" wrapText="1"/>
    </xf>
    <xf numFmtId="0" fontId="39" fillId="3" borderId="1" xfId="0" applyFont="1" applyFill="1" applyBorder="1" applyAlignment="1" applyProtection="1">
      <alignment horizontal="left" vertical="top" wrapText="1"/>
      <protection locked="0"/>
    </xf>
    <xf numFmtId="0" fontId="8" fillId="3" borderId="1" xfId="0" applyFont="1" applyFill="1" applyBorder="1" applyAlignment="1" applyProtection="1">
      <alignment horizontal="left" vertical="top"/>
      <protection locked="0"/>
    </xf>
    <xf numFmtId="0" fontId="36" fillId="0" borderId="2" xfId="0" applyFont="1" applyBorder="1" applyAlignment="1" applyProtection="1">
      <alignment vertical="top" wrapText="1"/>
      <protection locked="0"/>
    </xf>
    <xf numFmtId="0" fontId="36" fillId="0" borderId="3" xfId="0" applyFont="1" applyBorder="1" applyAlignment="1" applyProtection="1">
      <alignment vertical="top" wrapText="1"/>
      <protection locked="0"/>
    </xf>
    <xf numFmtId="0" fontId="36" fillId="0" borderId="4" xfId="0" applyFont="1" applyBorder="1" applyAlignment="1" applyProtection="1">
      <alignment vertical="top" wrapText="1"/>
      <protection locked="0"/>
    </xf>
    <xf numFmtId="0" fontId="19" fillId="0" borderId="0" xfId="0" applyFont="1" applyAlignment="1">
      <alignment horizontal="left" vertical="top"/>
    </xf>
    <xf numFmtId="0" fontId="9" fillId="0" borderId="0" xfId="0" applyFont="1" applyAlignment="1">
      <alignment horizontal="left" vertical="top"/>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0" fillId="4" borderId="5" xfId="0" applyFont="1" applyFill="1" applyBorder="1" applyAlignment="1">
      <alignment horizontal="left" vertical="top" wrapText="1"/>
    </xf>
    <xf numFmtId="0" fontId="20" fillId="4" borderId="6" xfId="0" applyFont="1" applyFill="1" applyBorder="1" applyAlignment="1">
      <alignment horizontal="left" vertical="top" wrapText="1"/>
    </xf>
    <xf numFmtId="0" fontId="49" fillId="3" borderId="1" xfId="0" applyFont="1" applyFill="1" applyBorder="1" applyAlignment="1" applyProtection="1">
      <alignment horizontal="left" vertical="top" wrapText="1"/>
      <protection locked="0"/>
    </xf>
    <xf numFmtId="0" fontId="34" fillId="0" borderId="0" xfId="0" applyFont="1" applyAlignment="1" applyProtection="1">
      <alignment horizontal="center" vertical="center" wrapText="1"/>
      <protection locked="0"/>
    </xf>
    <xf numFmtId="0" fontId="5" fillId="4" borderId="1"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1" fillId="4" borderId="2" xfId="0" applyFont="1" applyFill="1" applyBorder="1" applyAlignment="1" applyProtection="1">
      <alignment horizontal="center" vertical="top" wrapText="1"/>
      <protection locked="0"/>
    </xf>
    <xf numFmtId="0" fontId="11" fillId="4" borderId="3" xfId="0" applyFont="1" applyFill="1" applyBorder="1" applyAlignment="1" applyProtection="1">
      <alignment horizontal="center" vertical="top" wrapText="1"/>
      <protection locked="0"/>
    </xf>
    <xf numFmtId="0" fontId="11" fillId="4" borderId="4" xfId="0" applyFont="1" applyFill="1" applyBorder="1" applyAlignment="1" applyProtection="1">
      <alignment horizontal="center" vertical="top" wrapText="1"/>
      <protection locked="0"/>
    </xf>
    <xf numFmtId="0" fontId="11" fillId="4"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protection locked="0"/>
    </xf>
  </cellXfs>
  <cellStyles count="1">
    <cellStyle name="Normal"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66FF"/>
      <color rgb="FF9933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7D5F-DB54-41C3-867A-98417CD153CD}">
  <sheetPr>
    <pageSetUpPr fitToPage="1"/>
  </sheetPr>
  <dimension ref="A1:M80"/>
  <sheetViews>
    <sheetView tabSelected="1" topLeftCell="A44" zoomScale="92" zoomScaleNormal="75" workbookViewId="0">
      <selection activeCell="F25" sqref="F25:H25"/>
    </sheetView>
  </sheetViews>
  <sheetFormatPr defaultColWidth="8.85546875" defaultRowHeight="15"/>
  <cols>
    <col min="1" max="1" width="60.7109375" customWidth="1"/>
    <col min="2" max="2" width="27.140625" customWidth="1"/>
    <col min="3" max="3" width="11.42578125" style="27" customWidth="1"/>
    <col min="4" max="4" width="12" style="28" customWidth="1"/>
    <col min="5" max="5" width="11.140625" style="27" customWidth="1"/>
    <col min="6" max="6" width="21.140625" customWidth="1"/>
    <col min="7" max="8" width="10.7109375" customWidth="1"/>
    <col min="9" max="9" width="10.85546875" style="24" customWidth="1"/>
    <col min="10" max="10" width="63.85546875" style="31" customWidth="1"/>
    <col min="11" max="11" width="55.85546875" customWidth="1"/>
    <col min="12" max="12" width="10" customWidth="1"/>
    <col min="13" max="13" width="47.7109375" customWidth="1"/>
  </cols>
  <sheetData>
    <row r="1" spans="1:13" s="1" customFormat="1" ht="17.25">
      <c r="C1" s="2"/>
      <c r="D1" s="22"/>
      <c r="E1" s="3"/>
      <c r="I1" s="161" t="s">
        <v>0</v>
      </c>
      <c r="J1" s="161"/>
    </row>
    <row r="2" spans="1:13" s="1" customFormat="1" ht="17.25">
      <c r="C2" s="29"/>
      <c r="D2" s="30"/>
      <c r="E2" s="29"/>
      <c r="I2" s="161" t="s">
        <v>1</v>
      </c>
      <c r="J2" s="161"/>
    </row>
    <row r="3" spans="1:13" s="1" customFormat="1" ht="17.25">
      <c r="C3" s="29"/>
      <c r="D3" s="30"/>
      <c r="E3" s="29"/>
      <c r="I3" s="161" t="s">
        <v>2</v>
      </c>
      <c r="J3" s="161"/>
    </row>
    <row r="4" spans="1:13" s="1" customFormat="1" ht="17.25">
      <c r="B4" s="9"/>
      <c r="C4" s="2"/>
      <c r="D4" s="22"/>
      <c r="E4" s="3"/>
      <c r="F4" s="9"/>
      <c r="G4" s="9"/>
      <c r="H4" s="9"/>
      <c r="I4" s="161" t="s">
        <v>3</v>
      </c>
      <c r="J4" s="161"/>
    </row>
    <row r="5" spans="1:13" s="1" customFormat="1" ht="17.25">
      <c r="B5" s="9"/>
      <c r="C5" s="2"/>
      <c r="D5" s="22"/>
      <c r="E5" s="3"/>
      <c r="F5" s="9"/>
      <c r="G5" s="9"/>
      <c r="H5" s="9"/>
      <c r="I5" s="162" t="s">
        <v>4</v>
      </c>
      <c r="J5" s="162"/>
    </row>
    <row r="6" spans="1:13" s="1" customFormat="1" ht="17.25">
      <c r="B6" s="9"/>
      <c r="C6" s="2"/>
      <c r="D6" s="22"/>
      <c r="E6" s="3"/>
      <c r="F6" s="9"/>
      <c r="G6" s="9"/>
      <c r="H6" s="9"/>
      <c r="I6" s="161" t="s">
        <v>5</v>
      </c>
      <c r="J6" s="161"/>
    </row>
    <row r="7" spans="1:13" s="1" customFormat="1" ht="25.5" customHeight="1">
      <c r="B7" s="9"/>
      <c r="C7" s="2"/>
      <c r="D7" s="22"/>
      <c r="E7" s="3"/>
      <c r="F7" s="9"/>
      <c r="G7" s="9"/>
      <c r="H7" s="9"/>
      <c r="I7" s="22"/>
      <c r="J7" s="20"/>
    </row>
    <row r="8" spans="1:13" s="1" customFormat="1" ht="70.5" customHeight="1">
      <c r="A8" s="169" t="s">
        <v>109</v>
      </c>
      <c r="B8" s="169"/>
      <c r="C8" s="169"/>
      <c r="D8" s="169"/>
      <c r="E8" s="169"/>
      <c r="F8" s="169"/>
      <c r="G8" s="169"/>
      <c r="H8" s="169"/>
      <c r="I8" s="169"/>
      <c r="J8" s="169"/>
    </row>
    <row r="9" spans="1:13" s="1" customFormat="1" ht="26.25" customHeight="1">
      <c r="A9" s="4"/>
      <c r="B9" s="6"/>
      <c r="C9" s="5"/>
      <c r="D9" s="5"/>
      <c r="E9" s="5"/>
      <c r="F9" s="6"/>
      <c r="G9" s="6"/>
      <c r="H9" s="6"/>
      <c r="I9" s="5"/>
      <c r="J9" s="6"/>
    </row>
    <row r="10" spans="1:13" s="1" customFormat="1" ht="46.5" customHeight="1">
      <c r="A10" s="170" t="s">
        <v>6</v>
      </c>
      <c r="B10" s="170"/>
      <c r="C10" s="170"/>
      <c r="D10" s="170"/>
      <c r="E10" s="171" t="s">
        <v>7</v>
      </c>
      <c r="F10" s="172"/>
      <c r="G10" s="11" t="s">
        <v>8</v>
      </c>
      <c r="H10" s="11" t="s">
        <v>9</v>
      </c>
      <c r="I10" s="23" t="s">
        <v>10</v>
      </c>
      <c r="J10" s="72" t="s">
        <v>11</v>
      </c>
    </row>
    <row r="11" spans="1:13" s="10" customFormat="1" ht="220.5" customHeight="1">
      <c r="A11" s="173" t="s">
        <v>110</v>
      </c>
      <c r="B11" s="174"/>
      <c r="C11" s="174"/>
      <c r="D11" s="175"/>
      <c r="E11" s="173" t="s">
        <v>12</v>
      </c>
      <c r="F11" s="175"/>
      <c r="G11" s="54">
        <v>3</v>
      </c>
      <c r="H11" s="54">
        <v>3</v>
      </c>
      <c r="I11" s="12">
        <f>+H11/G11</f>
        <v>1</v>
      </c>
      <c r="J11" s="53"/>
      <c r="K11" s="73"/>
    </row>
    <row r="12" spans="1:13" s="10" customFormat="1" ht="87.75" customHeight="1">
      <c r="A12" s="173" t="s">
        <v>111</v>
      </c>
      <c r="B12" s="174"/>
      <c r="C12" s="174"/>
      <c r="D12" s="175"/>
      <c r="E12" s="173" t="s">
        <v>13</v>
      </c>
      <c r="F12" s="175"/>
      <c r="G12" s="54">
        <v>100</v>
      </c>
      <c r="H12" s="54">
        <v>100</v>
      </c>
      <c r="I12" s="12">
        <f>+H12/G12</f>
        <v>1</v>
      </c>
      <c r="J12" s="80"/>
      <c r="K12" s="74"/>
    </row>
    <row r="13" spans="1:13" s="1" customFormat="1" ht="51.75" customHeight="1">
      <c r="A13" s="16" t="s">
        <v>14</v>
      </c>
      <c r="B13" s="16" t="s">
        <v>15</v>
      </c>
      <c r="C13" s="25" t="s">
        <v>8</v>
      </c>
      <c r="D13" s="25" t="s">
        <v>9</v>
      </c>
      <c r="E13" s="26" t="s">
        <v>10</v>
      </c>
      <c r="F13" s="163" t="s">
        <v>16</v>
      </c>
      <c r="G13" s="164"/>
      <c r="H13" s="165"/>
      <c r="I13" s="25" t="s">
        <v>9</v>
      </c>
      <c r="J13" s="38" t="s">
        <v>11</v>
      </c>
    </row>
    <row r="14" spans="1:13" s="1" customFormat="1" ht="23.25" customHeight="1">
      <c r="A14" s="166" t="s">
        <v>17</v>
      </c>
      <c r="B14" s="167"/>
      <c r="C14" s="167"/>
      <c r="D14" s="167"/>
      <c r="E14" s="167"/>
      <c r="F14" s="167"/>
      <c r="G14" s="167"/>
      <c r="H14" s="167"/>
      <c r="I14" s="167"/>
      <c r="J14" s="167"/>
    </row>
    <row r="15" spans="1:13" s="1" customFormat="1" ht="155.44999999999999" customHeight="1">
      <c r="A15" s="168" t="s">
        <v>117</v>
      </c>
      <c r="B15" s="57" t="s">
        <v>18</v>
      </c>
      <c r="C15" s="55">
        <v>350</v>
      </c>
      <c r="D15" s="56">
        <v>202</v>
      </c>
      <c r="E15" s="78">
        <f>+D15/C15</f>
        <v>0.57714285714285718</v>
      </c>
      <c r="F15" s="140"/>
      <c r="G15" s="141"/>
      <c r="H15" s="142"/>
      <c r="I15" s="15"/>
      <c r="J15" s="81" t="s">
        <v>107</v>
      </c>
      <c r="K15" s="51"/>
      <c r="L15" s="39"/>
      <c r="M15" s="40"/>
    </row>
    <row r="16" spans="1:13" s="1" customFormat="1" ht="201" customHeight="1">
      <c r="A16" s="156"/>
      <c r="B16" s="57" t="s">
        <v>19</v>
      </c>
      <c r="C16" s="58">
        <v>460</v>
      </c>
      <c r="D16" s="56">
        <v>456</v>
      </c>
      <c r="E16" s="78">
        <f t="shared" ref="E16:E17" si="0">+D16/C16</f>
        <v>0.99130434782608701</v>
      </c>
      <c r="F16" s="140"/>
      <c r="G16" s="141"/>
      <c r="H16" s="142"/>
      <c r="I16" s="15"/>
      <c r="J16" s="82"/>
      <c r="K16" s="41"/>
      <c r="L16" s="44"/>
      <c r="M16" s="40"/>
    </row>
    <row r="17" spans="1:13" s="1" customFormat="1" ht="409.5" customHeight="1">
      <c r="A17" s="157"/>
      <c r="B17" s="57" t="s">
        <v>20</v>
      </c>
      <c r="C17" s="59">
        <v>110</v>
      </c>
      <c r="D17" s="56">
        <v>140</v>
      </c>
      <c r="E17" s="78">
        <f t="shared" si="0"/>
        <v>1.2727272727272727</v>
      </c>
      <c r="F17" s="140"/>
      <c r="G17" s="141"/>
      <c r="H17" s="142"/>
      <c r="I17" s="15"/>
      <c r="J17" s="81" t="s">
        <v>101</v>
      </c>
      <c r="K17" s="46"/>
      <c r="L17" s="37"/>
      <c r="M17" s="9"/>
    </row>
    <row r="18" spans="1:13" s="1" customFormat="1" ht="105.6" customHeight="1">
      <c r="A18" s="156" t="s">
        <v>118</v>
      </c>
      <c r="B18" s="62" t="s">
        <v>21</v>
      </c>
      <c r="C18" s="63">
        <v>35</v>
      </c>
      <c r="D18" s="56">
        <v>29</v>
      </c>
      <c r="E18" s="19">
        <f>+D18/C18</f>
        <v>0.82857142857142863</v>
      </c>
      <c r="F18" s="140"/>
      <c r="G18" s="141"/>
      <c r="H18" s="142"/>
      <c r="I18" s="47"/>
      <c r="J18" s="65" t="s">
        <v>102</v>
      </c>
      <c r="K18" s="41"/>
      <c r="L18" s="35"/>
      <c r="M18" s="36"/>
    </row>
    <row r="19" spans="1:13" s="1" customFormat="1" ht="74.45" customHeight="1">
      <c r="A19" s="156"/>
      <c r="B19" s="62" t="s">
        <v>22</v>
      </c>
      <c r="C19" s="64">
        <v>450</v>
      </c>
      <c r="D19" s="56">
        <v>531</v>
      </c>
      <c r="E19" s="19">
        <f>+D19/C19</f>
        <v>1.18</v>
      </c>
      <c r="F19" s="140"/>
      <c r="G19" s="141"/>
      <c r="H19" s="142"/>
      <c r="I19" s="47"/>
      <c r="J19" s="65" t="s">
        <v>103</v>
      </c>
      <c r="K19" s="41"/>
      <c r="L19" s="37"/>
      <c r="M19" s="36"/>
    </row>
    <row r="20" spans="1:13" s="1" customFormat="1" ht="177" customHeight="1">
      <c r="A20" s="157"/>
      <c r="B20" s="62" t="s">
        <v>23</v>
      </c>
      <c r="C20" s="64">
        <v>25</v>
      </c>
      <c r="D20" s="56">
        <v>29</v>
      </c>
      <c r="E20" s="19">
        <f>+D20/C20</f>
        <v>1.1599999999999999</v>
      </c>
      <c r="F20" s="140"/>
      <c r="G20" s="141"/>
      <c r="H20" s="142"/>
      <c r="I20" s="47"/>
      <c r="J20" s="66" t="s">
        <v>108</v>
      </c>
      <c r="K20" s="48"/>
      <c r="L20" s="37"/>
      <c r="M20" s="36"/>
    </row>
    <row r="21" spans="1:13" s="1" customFormat="1" ht="111" customHeight="1">
      <c r="A21" s="156" t="s">
        <v>121</v>
      </c>
      <c r="B21" s="60" t="s">
        <v>24</v>
      </c>
      <c r="C21" s="59">
        <v>12</v>
      </c>
      <c r="D21" s="77">
        <v>13</v>
      </c>
      <c r="E21" s="78">
        <f>+D21/C21</f>
        <v>1.0833333333333333</v>
      </c>
      <c r="F21" s="140"/>
      <c r="G21" s="141"/>
      <c r="H21" s="142"/>
      <c r="I21" s="15"/>
      <c r="J21" s="87"/>
      <c r="K21" s="41"/>
    </row>
    <row r="22" spans="1:13" s="1" customFormat="1" ht="88.5" customHeight="1">
      <c r="A22" s="139"/>
      <c r="B22" s="60" t="s">
        <v>25</v>
      </c>
      <c r="C22" s="59">
        <v>500</v>
      </c>
      <c r="D22" s="77">
        <v>784</v>
      </c>
      <c r="E22" s="78">
        <f>+D22/C22</f>
        <v>1.5680000000000001</v>
      </c>
      <c r="F22" s="140"/>
      <c r="G22" s="141"/>
      <c r="H22" s="142"/>
      <c r="I22" s="15"/>
      <c r="J22" s="75" t="s">
        <v>26</v>
      </c>
      <c r="K22" s="42"/>
    </row>
    <row r="23" spans="1:13" s="1" customFormat="1" ht="21" customHeight="1">
      <c r="A23" s="153" t="s">
        <v>27</v>
      </c>
      <c r="B23" s="154"/>
      <c r="C23" s="154"/>
      <c r="D23" s="154"/>
      <c r="E23" s="154"/>
      <c r="F23" s="154"/>
      <c r="G23" s="154"/>
      <c r="H23" s="154"/>
      <c r="I23" s="154"/>
      <c r="J23" s="155"/>
    </row>
    <row r="24" spans="1:13" s="1" customFormat="1" ht="36.75" customHeight="1">
      <c r="A24" s="79" t="s">
        <v>116</v>
      </c>
      <c r="B24" s="60"/>
      <c r="C24" s="59">
        <v>0</v>
      </c>
      <c r="D24" s="77">
        <v>0</v>
      </c>
      <c r="E24" s="78" t="e">
        <f>+D24/C24</f>
        <v>#DIV/0!</v>
      </c>
      <c r="F24" s="140"/>
      <c r="G24" s="141"/>
      <c r="H24" s="142"/>
      <c r="I24" s="15"/>
      <c r="J24" s="76"/>
    </row>
    <row r="25" spans="1:13" s="1" customFormat="1" ht="233.25" customHeight="1">
      <c r="A25" s="79" t="s">
        <v>115</v>
      </c>
      <c r="B25" s="60" t="s">
        <v>28</v>
      </c>
      <c r="C25" s="59">
        <v>2</v>
      </c>
      <c r="D25" s="77">
        <v>2</v>
      </c>
      <c r="E25" s="78">
        <f t="shared" ref="E25" si="1">+D25/C25</f>
        <v>1</v>
      </c>
      <c r="F25" s="140"/>
      <c r="G25" s="141"/>
      <c r="H25" s="142"/>
      <c r="I25" s="15"/>
      <c r="J25" s="85"/>
      <c r="K25" s="42"/>
    </row>
    <row r="26" spans="1:13" s="1" customFormat="1" ht="165.75" customHeight="1">
      <c r="A26" s="139" t="s">
        <v>104</v>
      </c>
      <c r="B26" s="60" t="s">
        <v>29</v>
      </c>
      <c r="C26" s="59">
        <v>3</v>
      </c>
      <c r="D26" s="77">
        <v>3</v>
      </c>
      <c r="E26" s="78">
        <f t="shared" ref="E26" si="2">+D26/C26</f>
        <v>1</v>
      </c>
      <c r="F26" s="140"/>
      <c r="G26" s="141"/>
      <c r="H26" s="142"/>
      <c r="I26" s="15"/>
      <c r="J26" s="86"/>
      <c r="K26" s="43"/>
    </row>
    <row r="27" spans="1:13" s="1" customFormat="1" ht="90.75" customHeight="1">
      <c r="A27" s="139" t="s">
        <v>104</v>
      </c>
      <c r="B27" s="60" t="s">
        <v>30</v>
      </c>
      <c r="C27" s="59">
        <v>35</v>
      </c>
      <c r="D27" s="77">
        <v>40</v>
      </c>
      <c r="E27" s="78">
        <f t="shared" ref="E27" si="3">+D27/C27</f>
        <v>1.1428571428571428</v>
      </c>
      <c r="F27" s="140"/>
      <c r="G27" s="141"/>
      <c r="H27" s="142"/>
      <c r="I27" s="15"/>
      <c r="J27" s="83" t="s">
        <v>31</v>
      </c>
      <c r="K27" s="49"/>
    </row>
    <row r="28" spans="1:13" s="1" customFormat="1" ht="90.75" customHeight="1">
      <c r="A28" s="151" t="s">
        <v>105</v>
      </c>
      <c r="B28" s="60" t="s">
        <v>32</v>
      </c>
      <c r="C28" s="68">
        <v>1600</v>
      </c>
      <c r="D28" s="56">
        <v>847</v>
      </c>
      <c r="E28" s="19">
        <f t="shared" ref="E28:E29" si="4">+D28/C28</f>
        <v>0.52937500000000004</v>
      </c>
      <c r="F28" s="144"/>
      <c r="G28" s="144"/>
      <c r="H28" s="144"/>
      <c r="I28" s="15"/>
      <c r="J28" s="69" t="s">
        <v>99</v>
      </c>
      <c r="K28" s="41"/>
      <c r="L28" s="34"/>
    </row>
    <row r="29" spans="1:13" s="1" customFormat="1" ht="74.25" customHeight="1">
      <c r="A29" s="152"/>
      <c r="B29" s="60" t="s">
        <v>33</v>
      </c>
      <c r="C29" s="68">
        <v>24500</v>
      </c>
      <c r="D29" s="61">
        <v>20755</v>
      </c>
      <c r="E29" s="19">
        <f t="shared" si="4"/>
        <v>0.8471428571428572</v>
      </c>
      <c r="F29" s="145"/>
      <c r="G29" s="146"/>
      <c r="H29" s="147"/>
      <c r="I29" s="33"/>
      <c r="J29" s="70" t="s">
        <v>100</v>
      </c>
      <c r="K29" s="41"/>
      <c r="L29" s="34"/>
    </row>
    <row r="30" spans="1:13" s="1" customFormat="1" ht="75" customHeight="1">
      <c r="A30" s="67" t="s">
        <v>106</v>
      </c>
      <c r="B30" s="60" t="s">
        <v>34</v>
      </c>
      <c r="C30" s="71">
        <v>20</v>
      </c>
      <c r="D30" s="56">
        <v>23</v>
      </c>
      <c r="E30" s="19">
        <f>+D30/C30</f>
        <v>1.1499999999999999</v>
      </c>
      <c r="F30" s="148"/>
      <c r="G30" s="148"/>
      <c r="H30" s="148"/>
      <c r="I30" s="15"/>
      <c r="J30" s="84" t="s">
        <v>98</v>
      </c>
      <c r="K30" s="41"/>
    </row>
    <row r="31" spans="1:13" s="1" customFormat="1" ht="22.5" customHeight="1">
      <c r="A31" s="149" t="s">
        <v>35</v>
      </c>
      <c r="B31" s="149"/>
      <c r="C31" s="149"/>
      <c r="D31" s="149"/>
      <c r="E31" s="149"/>
      <c r="F31" s="149"/>
      <c r="G31" s="149"/>
      <c r="H31" s="149"/>
      <c r="I31" s="149"/>
      <c r="J31" s="149"/>
    </row>
    <row r="32" spans="1:13" s="1" customFormat="1" ht="18.75">
      <c r="A32" s="96" t="s">
        <v>36</v>
      </c>
      <c r="B32" s="96"/>
      <c r="C32" s="96"/>
      <c r="D32" s="96"/>
      <c r="E32" s="96"/>
      <c r="F32" s="96"/>
      <c r="G32" s="96"/>
      <c r="H32" s="96"/>
      <c r="I32" s="96"/>
      <c r="J32" s="96"/>
    </row>
    <row r="33" spans="1:11" s="1" customFormat="1" ht="33.75" customHeight="1">
      <c r="A33" s="88" t="s">
        <v>119</v>
      </c>
      <c r="B33" s="89" t="s">
        <v>37</v>
      </c>
      <c r="C33" s="133">
        <v>100</v>
      </c>
      <c r="D33" s="143">
        <f>(I34-I39)*100/I34</f>
        <v>95.454545454545453</v>
      </c>
      <c r="E33" s="91">
        <f>+D33/C33</f>
        <v>0.95454545454545459</v>
      </c>
      <c r="F33" s="101" t="s">
        <v>38</v>
      </c>
      <c r="G33" s="101"/>
      <c r="H33" s="101"/>
      <c r="I33" s="13">
        <v>22</v>
      </c>
      <c r="J33" s="150"/>
      <c r="K33" s="52"/>
    </row>
    <row r="34" spans="1:11" s="1" customFormat="1" ht="26.25" customHeight="1">
      <c r="A34" s="88"/>
      <c r="B34" s="89"/>
      <c r="C34" s="133"/>
      <c r="D34" s="143"/>
      <c r="E34" s="91"/>
      <c r="F34" s="101" t="s">
        <v>39</v>
      </c>
      <c r="G34" s="101"/>
      <c r="H34" s="101"/>
      <c r="I34" s="14">
        <f>I35+I37+1</f>
        <v>22</v>
      </c>
      <c r="J34" s="110"/>
    </row>
    <row r="35" spans="1:11" s="1" customFormat="1" ht="33.75" customHeight="1">
      <c r="A35" s="88"/>
      <c r="B35" s="102" t="s">
        <v>40</v>
      </c>
      <c r="C35" s="104">
        <v>0.25</v>
      </c>
      <c r="D35" s="129">
        <f>I35/I37</f>
        <v>0.23529411764705882</v>
      </c>
      <c r="E35" s="108">
        <f>C35/D35</f>
        <v>1.0625</v>
      </c>
      <c r="F35" s="138" t="s">
        <v>41</v>
      </c>
      <c r="G35" s="138"/>
      <c r="H35" s="138"/>
      <c r="I35" s="13">
        <v>4</v>
      </c>
      <c r="J35" s="126"/>
    </row>
    <row r="36" spans="1:11" s="1" customFormat="1" ht="33.75" customHeight="1">
      <c r="A36" s="88"/>
      <c r="B36" s="118"/>
      <c r="C36" s="119"/>
      <c r="D36" s="130"/>
      <c r="E36" s="132"/>
      <c r="F36" s="137" t="s">
        <v>42</v>
      </c>
      <c r="G36" s="137"/>
      <c r="H36" s="137"/>
      <c r="I36" s="13">
        <v>0</v>
      </c>
      <c r="J36" s="127"/>
    </row>
    <row r="37" spans="1:11" s="1" customFormat="1" ht="33.75" customHeight="1">
      <c r="A37" s="88"/>
      <c r="B37" s="118"/>
      <c r="C37" s="119"/>
      <c r="D37" s="130"/>
      <c r="E37" s="132"/>
      <c r="F37" s="138" t="s">
        <v>43</v>
      </c>
      <c r="G37" s="138"/>
      <c r="H37" s="138"/>
      <c r="I37" s="13">
        <v>17</v>
      </c>
      <c r="J37" s="127"/>
    </row>
    <row r="38" spans="1:11" s="1" customFormat="1" ht="29.25" customHeight="1">
      <c r="A38" s="88"/>
      <c r="B38" s="118"/>
      <c r="C38" s="119"/>
      <c r="D38" s="130"/>
      <c r="E38" s="132"/>
      <c r="F38" s="137" t="s">
        <v>44</v>
      </c>
      <c r="G38" s="137"/>
      <c r="H38" s="137"/>
      <c r="I38" s="13">
        <v>17</v>
      </c>
      <c r="J38" s="127"/>
    </row>
    <row r="39" spans="1:11" s="1" customFormat="1" ht="29.25" customHeight="1">
      <c r="A39" s="88"/>
      <c r="B39" s="103"/>
      <c r="C39" s="105"/>
      <c r="D39" s="131"/>
      <c r="E39" s="109"/>
      <c r="F39" s="134" t="s">
        <v>45</v>
      </c>
      <c r="G39" s="135"/>
      <c r="H39" s="136"/>
      <c r="I39" s="13">
        <v>1</v>
      </c>
      <c r="J39" s="128"/>
      <c r="K39" s="42"/>
    </row>
    <row r="40" spans="1:11" s="1" customFormat="1" ht="39.75" customHeight="1">
      <c r="A40" s="88"/>
      <c r="B40" s="89" t="s">
        <v>46</v>
      </c>
      <c r="C40" s="133">
        <v>5.5</v>
      </c>
      <c r="D40" s="90">
        <f>(I34-I40)/I40</f>
        <v>4.5</v>
      </c>
      <c r="E40" s="91">
        <f>D40/C40</f>
        <v>0.81818181818181823</v>
      </c>
      <c r="F40" s="101" t="s">
        <v>47</v>
      </c>
      <c r="G40" s="101"/>
      <c r="H40" s="101"/>
      <c r="I40" s="13">
        <v>4</v>
      </c>
      <c r="J40" s="110" t="s">
        <v>122</v>
      </c>
    </row>
    <row r="41" spans="1:11" s="1" customFormat="1" ht="33.75" customHeight="1">
      <c r="A41" s="88"/>
      <c r="B41" s="89"/>
      <c r="C41" s="133"/>
      <c r="D41" s="90"/>
      <c r="E41" s="91"/>
      <c r="F41" s="101" t="s">
        <v>48</v>
      </c>
      <c r="G41" s="101"/>
      <c r="H41" s="101"/>
      <c r="I41" s="13">
        <v>541000</v>
      </c>
      <c r="J41" s="110"/>
    </row>
    <row r="42" spans="1:11" s="1" customFormat="1" ht="33.75" customHeight="1">
      <c r="A42" s="88"/>
      <c r="B42" s="89"/>
      <c r="C42" s="133"/>
      <c r="D42" s="90"/>
      <c r="E42" s="91"/>
      <c r="F42" s="93" t="s">
        <v>49</v>
      </c>
      <c r="G42" s="93"/>
      <c r="H42" s="93"/>
      <c r="I42" s="13">
        <v>459437</v>
      </c>
      <c r="J42" s="110"/>
    </row>
    <row r="43" spans="1:11" s="1" customFormat="1" ht="36.75" customHeight="1">
      <c r="A43" s="88" t="s">
        <v>120</v>
      </c>
      <c r="B43" s="102" t="s">
        <v>50</v>
      </c>
      <c r="C43" s="104">
        <v>80</v>
      </c>
      <c r="D43" s="106">
        <f>I43*100/I34</f>
        <v>100</v>
      </c>
      <c r="E43" s="108">
        <f>D43/C43</f>
        <v>1.25</v>
      </c>
      <c r="F43" s="101" t="s">
        <v>51</v>
      </c>
      <c r="G43" s="101"/>
      <c r="H43" s="101"/>
      <c r="I43" s="13">
        <v>22</v>
      </c>
      <c r="J43" s="110" t="s">
        <v>52</v>
      </c>
    </row>
    <row r="44" spans="1:11" s="1" customFormat="1" ht="38.25" customHeight="1">
      <c r="A44" s="88"/>
      <c r="B44" s="103"/>
      <c r="C44" s="105"/>
      <c r="D44" s="107"/>
      <c r="E44" s="109"/>
      <c r="F44" s="111" t="s">
        <v>53</v>
      </c>
      <c r="G44" s="112"/>
      <c r="H44" s="113"/>
      <c r="I44" s="13">
        <v>5</v>
      </c>
      <c r="J44" s="110"/>
    </row>
    <row r="45" spans="1:11" s="1" customFormat="1" ht="231" customHeight="1">
      <c r="A45" s="88"/>
      <c r="B45" s="17" t="s">
        <v>54</v>
      </c>
      <c r="C45" s="21">
        <v>250</v>
      </c>
      <c r="D45" s="32">
        <f>I45/(I34-I36)</f>
        <v>387.13636363636363</v>
      </c>
      <c r="E45" s="18">
        <f>D45/C45</f>
        <v>1.5485454545454544</v>
      </c>
      <c r="F45" s="101" t="s">
        <v>55</v>
      </c>
      <c r="G45" s="101"/>
      <c r="H45" s="101"/>
      <c r="I45" s="13">
        <v>8517</v>
      </c>
      <c r="J45" s="69" t="s">
        <v>56</v>
      </c>
    </row>
    <row r="46" spans="1:11" s="1" customFormat="1" ht="18.75">
      <c r="A46" s="114" t="s">
        <v>57</v>
      </c>
      <c r="B46" s="114"/>
      <c r="C46" s="114"/>
      <c r="D46" s="114"/>
      <c r="E46" s="114"/>
      <c r="F46" s="114"/>
      <c r="G46" s="114"/>
      <c r="H46" s="114"/>
      <c r="I46" s="114"/>
      <c r="J46" s="114"/>
    </row>
    <row r="47" spans="1:11" s="1" customFormat="1" ht="33.75" customHeight="1">
      <c r="A47" s="115" t="s">
        <v>114</v>
      </c>
      <c r="B47" s="102" t="s">
        <v>58</v>
      </c>
      <c r="C47" s="104">
        <v>10000</v>
      </c>
      <c r="D47" s="120">
        <f>I47+I49+I50+I51</f>
        <v>15027</v>
      </c>
      <c r="E47" s="123">
        <f>D47/C47</f>
        <v>1.5026999999999999</v>
      </c>
      <c r="F47" s="101" t="s">
        <v>59</v>
      </c>
      <c r="G47" s="101"/>
      <c r="H47" s="101"/>
      <c r="I47" s="13">
        <v>7396</v>
      </c>
      <c r="J47" s="126" t="s">
        <v>60</v>
      </c>
      <c r="K47" s="50"/>
    </row>
    <row r="48" spans="1:11" s="1" customFormat="1" ht="36.75" customHeight="1">
      <c r="A48" s="116"/>
      <c r="B48" s="118"/>
      <c r="C48" s="119"/>
      <c r="D48" s="121"/>
      <c r="E48" s="124"/>
      <c r="F48" s="138" t="s">
        <v>61</v>
      </c>
      <c r="G48" s="138"/>
      <c r="H48" s="138"/>
      <c r="I48" s="13">
        <v>0</v>
      </c>
      <c r="J48" s="127"/>
    </row>
    <row r="49" spans="1:10" s="1" customFormat="1" ht="33.75" customHeight="1">
      <c r="A49" s="116"/>
      <c r="B49" s="118"/>
      <c r="C49" s="119"/>
      <c r="D49" s="121"/>
      <c r="E49" s="124"/>
      <c r="F49" s="101" t="s">
        <v>62</v>
      </c>
      <c r="G49" s="101"/>
      <c r="H49" s="101"/>
      <c r="I49" s="13">
        <v>7631</v>
      </c>
      <c r="J49" s="127"/>
    </row>
    <row r="50" spans="1:10" s="1" customFormat="1" ht="33.75" customHeight="1">
      <c r="A50" s="116"/>
      <c r="B50" s="118"/>
      <c r="C50" s="119"/>
      <c r="D50" s="121"/>
      <c r="E50" s="124"/>
      <c r="F50" s="101" t="s">
        <v>63</v>
      </c>
      <c r="G50" s="101"/>
      <c r="H50" s="101"/>
      <c r="I50" s="13">
        <v>0</v>
      </c>
      <c r="J50" s="127"/>
    </row>
    <row r="51" spans="1:10" s="1" customFormat="1" ht="21.75" customHeight="1">
      <c r="A51" s="116"/>
      <c r="B51" s="103"/>
      <c r="C51" s="105"/>
      <c r="D51" s="122"/>
      <c r="E51" s="125"/>
      <c r="F51" s="134" t="s">
        <v>64</v>
      </c>
      <c r="G51" s="135"/>
      <c r="H51" s="136"/>
      <c r="I51" s="13">
        <v>0</v>
      </c>
      <c r="J51" s="128"/>
    </row>
    <row r="52" spans="1:10" s="1" customFormat="1" ht="33.75" customHeight="1">
      <c r="A52" s="116"/>
      <c r="B52" s="102" t="s">
        <v>65</v>
      </c>
      <c r="C52" s="179">
        <v>0</v>
      </c>
      <c r="D52" s="120">
        <f>SUM(I52:I55)</f>
        <v>0</v>
      </c>
      <c r="E52" s="123" t="e">
        <f>D52/C52</f>
        <v>#DIV/0!</v>
      </c>
      <c r="F52" s="101" t="s">
        <v>66</v>
      </c>
      <c r="G52" s="101"/>
      <c r="H52" s="101"/>
      <c r="I52" s="13">
        <v>0</v>
      </c>
      <c r="J52" s="176"/>
    </row>
    <row r="53" spans="1:10" s="1" customFormat="1" ht="27.75" customHeight="1">
      <c r="A53" s="116"/>
      <c r="B53" s="118"/>
      <c r="C53" s="180"/>
      <c r="D53" s="121"/>
      <c r="E53" s="124"/>
      <c r="F53" s="101" t="s">
        <v>67</v>
      </c>
      <c r="G53" s="101"/>
      <c r="H53" s="101"/>
      <c r="I53" s="13">
        <v>0</v>
      </c>
      <c r="J53" s="177"/>
    </row>
    <row r="54" spans="1:10" s="1" customFormat="1" ht="27.75" customHeight="1">
      <c r="A54" s="116"/>
      <c r="B54" s="118"/>
      <c r="C54" s="180"/>
      <c r="D54" s="121"/>
      <c r="E54" s="124"/>
      <c r="F54" s="101" t="s">
        <v>68</v>
      </c>
      <c r="G54" s="101"/>
      <c r="H54" s="101"/>
      <c r="I54" s="13">
        <v>0</v>
      </c>
      <c r="J54" s="177"/>
    </row>
    <row r="55" spans="1:10" s="1" customFormat="1" ht="27.75" customHeight="1">
      <c r="A55" s="117"/>
      <c r="B55" s="103"/>
      <c r="C55" s="181"/>
      <c r="D55" s="122"/>
      <c r="E55" s="125"/>
      <c r="F55" s="134" t="s">
        <v>69</v>
      </c>
      <c r="G55" s="135"/>
      <c r="H55" s="136"/>
      <c r="I55" s="13">
        <v>0</v>
      </c>
      <c r="J55" s="178"/>
    </row>
    <row r="56" spans="1:10" s="1" customFormat="1" ht="18.75">
      <c r="A56" s="96" t="s">
        <v>70</v>
      </c>
      <c r="B56" s="96"/>
      <c r="C56" s="96"/>
      <c r="D56" s="96"/>
      <c r="E56" s="96"/>
      <c r="F56" s="96"/>
      <c r="G56" s="96"/>
      <c r="H56" s="96"/>
      <c r="I56" s="96"/>
      <c r="J56" s="96"/>
    </row>
    <row r="57" spans="1:10" s="1" customFormat="1" ht="33.75" customHeight="1">
      <c r="A57" s="88" t="s">
        <v>113</v>
      </c>
      <c r="B57" s="89" t="s">
        <v>71</v>
      </c>
      <c r="C57" s="133">
        <v>80</v>
      </c>
      <c r="D57" s="90">
        <f>I63/(I57+I58+I60-I61-I62)</f>
        <v>57.380053908355798</v>
      </c>
      <c r="E57" s="91">
        <f>C57/D57</f>
        <v>1.3942127019917323</v>
      </c>
      <c r="F57" s="101" t="s">
        <v>72</v>
      </c>
      <c r="G57" s="101"/>
      <c r="H57" s="101"/>
      <c r="I57" s="13">
        <v>0</v>
      </c>
      <c r="J57" s="158" t="s">
        <v>73</v>
      </c>
    </row>
    <row r="58" spans="1:10" s="1" customFormat="1" ht="33.75" customHeight="1">
      <c r="A58" s="88"/>
      <c r="B58" s="89"/>
      <c r="C58" s="133"/>
      <c r="D58" s="90"/>
      <c r="E58" s="91"/>
      <c r="F58" s="101" t="s">
        <v>74</v>
      </c>
      <c r="G58" s="101"/>
      <c r="H58" s="101"/>
      <c r="I58" s="13">
        <v>371</v>
      </c>
      <c r="J58" s="159"/>
    </row>
    <row r="59" spans="1:10" s="1" customFormat="1" ht="33.75" customHeight="1">
      <c r="A59" s="88"/>
      <c r="B59" s="89"/>
      <c r="C59" s="133"/>
      <c r="D59" s="90"/>
      <c r="E59" s="91"/>
      <c r="F59" s="137" t="s">
        <v>75</v>
      </c>
      <c r="G59" s="137"/>
      <c r="H59" s="137"/>
      <c r="I59" s="13">
        <v>371</v>
      </c>
      <c r="J59" s="159"/>
    </row>
    <row r="60" spans="1:10" s="1" customFormat="1" ht="46.5" customHeight="1">
      <c r="A60" s="88"/>
      <c r="B60" s="89"/>
      <c r="C60" s="133"/>
      <c r="D60" s="90"/>
      <c r="E60" s="91"/>
      <c r="F60" s="101" t="s">
        <v>76</v>
      </c>
      <c r="G60" s="101"/>
      <c r="H60" s="101"/>
      <c r="I60" s="13">
        <v>0</v>
      </c>
      <c r="J60" s="159"/>
    </row>
    <row r="61" spans="1:10" s="1" customFormat="1" ht="43.5" customHeight="1">
      <c r="A61" s="88"/>
      <c r="B61" s="89"/>
      <c r="C61" s="133"/>
      <c r="D61" s="90"/>
      <c r="E61" s="91"/>
      <c r="F61" s="101" t="s">
        <v>77</v>
      </c>
      <c r="G61" s="101"/>
      <c r="H61" s="101"/>
      <c r="I61" s="13">
        <v>0</v>
      </c>
      <c r="J61" s="159"/>
    </row>
    <row r="62" spans="1:10" s="1" customFormat="1" ht="33.75" customHeight="1">
      <c r="A62" s="88"/>
      <c r="B62" s="89"/>
      <c r="C62" s="133"/>
      <c r="D62" s="90"/>
      <c r="E62" s="91"/>
      <c r="F62" s="101" t="s">
        <v>78</v>
      </c>
      <c r="G62" s="101"/>
      <c r="H62" s="101"/>
      <c r="I62" s="13">
        <v>0</v>
      </c>
      <c r="J62" s="159"/>
    </row>
    <row r="63" spans="1:10" s="1" customFormat="1" ht="48.75" customHeight="1">
      <c r="A63" s="88"/>
      <c r="B63" s="89"/>
      <c r="C63" s="133"/>
      <c r="D63" s="90"/>
      <c r="E63" s="91"/>
      <c r="F63" s="101" t="s">
        <v>79</v>
      </c>
      <c r="G63" s="101"/>
      <c r="H63" s="101"/>
      <c r="I63" s="13">
        <v>21288</v>
      </c>
      <c r="J63" s="159"/>
    </row>
    <row r="64" spans="1:10" s="1" customFormat="1" ht="33.75" customHeight="1">
      <c r="A64" s="88"/>
      <c r="B64" s="89"/>
      <c r="C64" s="133"/>
      <c r="D64" s="90"/>
      <c r="E64" s="91"/>
      <c r="F64" s="137" t="s">
        <v>80</v>
      </c>
      <c r="G64" s="137"/>
      <c r="H64" s="137"/>
      <c r="I64" s="13">
        <v>10451</v>
      </c>
      <c r="J64" s="160"/>
    </row>
    <row r="65" spans="1:10" s="1" customFormat="1" ht="33.75" customHeight="1">
      <c r="A65" s="88" t="s">
        <v>112</v>
      </c>
      <c r="B65" s="89" t="s">
        <v>81</v>
      </c>
      <c r="C65" s="182">
        <v>0</v>
      </c>
      <c r="D65" s="90" t="e">
        <f>I70/I65</f>
        <v>#DIV/0!</v>
      </c>
      <c r="E65" s="91" t="e">
        <f>C65/D65</f>
        <v>#DIV/0!</v>
      </c>
      <c r="F65" s="101" t="s">
        <v>82</v>
      </c>
      <c r="G65" s="101"/>
      <c r="H65" s="101"/>
      <c r="I65" s="14">
        <f>SUM(I66:I67)</f>
        <v>0</v>
      </c>
      <c r="J65" s="92"/>
    </row>
    <row r="66" spans="1:10" s="1" customFormat="1" ht="33.75" customHeight="1">
      <c r="A66" s="88"/>
      <c r="B66" s="89"/>
      <c r="C66" s="182"/>
      <c r="D66" s="90"/>
      <c r="E66" s="91"/>
      <c r="F66" s="93" t="s">
        <v>83</v>
      </c>
      <c r="G66" s="93"/>
      <c r="H66" s="93"/>
      <c r="I66" s="13">
        <v>0</v>
      </c>
      <c r="J66" s="92"/>
    </row>
    <row r="67" spans="1:10" s="1" customFormat="1" ht="48.75" customHeight="1">
      <c r="A67" s="88"/>
      <c r="B67" s="89"/>
      <c r="C67" s="182"/>
      <c r="D67" s="90"/>
      <c r="E67" s="91"/>
      <c r="F67" s="93" t="s">
        <v>84</v>
      </c>
      <c r="G67" s="93"/>
      <c r="H67" s="93"/>
      <c r="I67" s="13">
        <v>0</v>
      </c>
      <c r="J67" s="92"/>
    </row>
    <row r="68" spans="1:10" s="1" customFormat="1" ht="48.75" customHeight="1">
      <c r="A68" s="88"/>
      <c r="B68" s="89" t="s">
        <v>85</v>
      </c>
      <c r="C68" s="182">
        <v>0</v>
      </c>
      <c r="D68" s="90" t="e">
        <f>I70/I68</f>
        <v>#DIV/0!</v>
      </c>
      <c r="E68" s="91" t="e">
        <f>C68/D68</f>
        <v>#DIV/0!</v>
      </c>
      <c r="F68" s="101" t="s">
        <v>86</v>
      </c>
      <c r="G68" s="101"/>
      <c r="H68" s="101"/>
      <c r="I68" s="13">
        <v>0</v>
      </c>
      <c r="J68" s="92"/>
    </row>
    <row r="69" spans="1:10" s="1" customFormat="1" ht="33.75" customHeight="1">
      <c r="A69" s="88"/>
      <c r="B69" s="89"/>
      <c r="C69" s="182"/>
      <c r="D69" s="90"/>
      <c r="E69" s="91"/>
      <c r="F69" s="101" t="s">
        <v>87</v>
      </c>
      <c r="G69" s="101"/>
      <c r="H69" s="101"/>
      <c r="I69" s="13">
        <v>0</v>
      </c>
      <c r="J69" s="92"/>
    </row>
    <row r="70" spans="1:10" s="1" customFormat="1" ht="33.75" customHeight="1">
      <c r="A70" s="88"/>
      <c r="B70" s="89"/>
      <c r="C70" s="182"/>
      <c r="D70" s="90"/>
      <c r="E70" s="91"/>
      <c r="F70" s="101" t="s">
        <v>88</v>
      </c>
      <c r="G70" s="101"/>
      <c r="H70" s="101"/>
      <c r="I70" s="13">
        <v>0</v>
      </c>
      <c r="J70" s="92"/>
    </row>
    <row r="71" spans="1:10" s="1" customFormat="1" ht="18.75">
      <c r="A71" s="96" t="s">
        <v>89</v>
      </c>
      <c r="B71" s="96"/>
      <c r="C71" s="96"/>
      <c r="D71" s="96"/>
      <c r="E71" s="96"/>
      <c r="F71" s="96"/>
      <c r="G71" s="96"/>
      <c r="H71" s="96"/>
      <c r="I71" s="96"/>
      <c r="J71" s="96"/>
    </row>
    <row r="72" spans="1:10" s="1" customFormat="1" ht="33.75" customHeight="1">
      <c r="A72" s="97" t="s">
        <v>123</v>
      </c>
      <c r="B72" s="98" t="s">
        <v>90</v>
      </c>
      <c r="C72" s="182">
        <v>0</v>
      </c>
      <c r="D72" s="90" t="e">
        <f>I73/I72*100</f>
        <v>#DIV/0!</v>
      </c>
      <c r="E72" s="91" t="e">
        <f>+D72/C72</f>
        <v>#DIV/0!</v>
      </c>
      <c r="F72" s="99" t="s">
        <v>91</v>
      </c>
      <c r="G72" s="99"/>
      <c r="H72" s="99"/>
      <c r="I72" s="183">
        <v>0</v>
      </c>
      <c r="J72" s="92"/>
    </row>
    <row r="73" spans="1:10" s="1" customFormat="1" ht="56.25" customHeight="1">
      <c r="A73" s="97"/>
      <c r="B73" s="98"/>
      <c r="C73" s="182"/>
      <c r="D73" s="90"/>
      <c r="E73" s="91"/>
      <c r="F73" s="99" t="s">
        <v>92</v>
      </c>
      <c r="G73" s="99"/>
      <c r="H73" s="99"/>
      <c r="I73" s="183">
        <v>0</v>
      </c>
      <c r="J73" s="92"/>
    </row>
    <row r="74" spans="1:10" s="1" customFormat="1">
      <c r="C74" s="2"/>
      <c r="D74" s="2"/>
      <c r="E74" s="3"/>
      <c r="I74" s="2"/>
      <c r="J74" s="20"/>
    </row>
    <row r="75" spans="1:10" s="1" customFormat="1" ht="15.75">
      <c r="A75" s="7"/>
      <c r="B75" s="7"/>
      <c r="C75" s="100"/>
      <c r="D75" s="100"/>
      <c r="E75" s="100"/>
      <c r="I75" s="2"/>
      <c r="J75" s="20"/>
    </row>
    <row r="76" spans="1:10" s="1" customFormat="1" ht="15.75">
      <c r="A76" s="45" t="s">
        <v>93</v>
      </c>
      <c r="B76" s="45"/>
      <c r="C76" s="94" t="s">
        <v>94</v>
      </c>
      <c r="D76" s="94"/>
      <c r="E76" s="94"/>
      <c r="I76" s="2"/>
      <c r="J76" s="20"/>
    </row>
    <row r="77" spans="1:10" s="1" customFormat="1">
      <c r="A77" s="8" t="s">
        <v>95</v>
      </c>
      <c r="B77" s="8" t="s">
        <v>96</v>
      </c>
      <c r="C77" s="95" t="s">
        <v>97</v>
      </c>
      <c r="D77" s="95"/>
      <c r="E77" s="95"/>
      <c r="I77" s="2"/>
      <c r="J77" s="20"/>
    </row>
    <row r="78" spans="1:10">
      <c r="D78" s="27"/>
      <c r="E78"/>
      <c r="I78"/>
      <c r="J78"/>
    </row>
    <row r="79" spans="1:10">
      <c r="D79" s="27"/>
      <c r="E79"/>
      <c r="I79"/>
      <c r="J79"/>
    </row>
    <row r="80" spans="1:10">
      <c r="D80" s="27"/>
      <c r="E80"/>
      <c r="I80"/>
      <c r="J80"/>
    </row>
  </sheetData>
  <sheetProtection algorithmName="SHA-512" hashValue="h0BAtYPzVOeRf8gkjnmotW3IJUkIAFCDM8/8xQgWZ5hp22E1gcief8MEbJNtmHj+XAKUpSdMIBJnCJ8zx+TtHA==" saltValue="toemo7/rrsWhXcT/lR64rQ==" spinCount="100000" sheet="1" formatCells="0" formatColumns="0" formatRows="0" selectLockedCells="1"/>
  <mergeCells count="138">
    <mergeCell ref="F64:H64"/>
    <mergeCell ref="F45:H45"/>
    <mergeCell ref="F47:H47"/>
    <mergeCell ref="F57:H57"/>
    <mergeCell ref="F62:H62"/>
    <mergeCell ref="F63:H63"/>
    <mergeCell ref="F53:H53"/>
    <mergeCell ref="F54:H54"/>
    <mergeCell ref="F55:H55"/>
    <mergeCell ref="F58:H58"/>
    <mergeCell ref="F48:H48"/>
    <mergeCell ref="F49:H49"/>
    <mergeCell ref="F50:H50"/>
    <mergeCell ref="F51:H51"/>
    <mergeCell ref="A56:J56"/>
    <mergeCell ref="A57:A64"/>
    <mergeCell ref="B57:B64"/>
    <mergeCell ref="C57:C64"/>
    <mergeCell ref="F52:H52"/>
    <mergeCell ref="J52:J55"/>
    <mergeCell ref="F59:H59"/>
    <mergeCell ref="F60:H60"/>
    <mergeCell ref="F17:H17"/>
    <mergeCell ref="D57:D64"/>
    <mergeCell ref="E57:E64"/>
    <mergeCell ref="J57:J64"/>
    <mergeCell ref="I1:J1"/>
    <mergeCell ref="I2:J2"/>
    <mergeCell ref="I3:J3"/>
    <mergeCell ref="I4:J4"/>
    <mergeCell ref="I5:J5"/>
    <mergeCell ref="I6:J6"/>
    <mergeCell ref="F13:H13"/>
    <mergeCell ref="A14:J14"/>
    <mergeCell ref="A15:A17"/>
    <mergeCell ref="F15:H15"/>
    <mergeCell ref="F16:H16"/>
    <mergeCell ref="A8:J8"/>
    <mergeCell ref="A10:D10"/>
    <mergeCell ref="E10:F10"/>
    <mergeCell ref="A11:D11"/>
    <mergeCell ref="E11:F11"/>
    <mergeCell ref="A12:D12"/>
    <mergeCell ref="E12:F12"/>
    <mergeCell ref="F27:H27"/>
    <mergeCell ref="F61:H61"/>
    <mergeCell ref="F25:H25"/>
    <mergeCell ref="A23:J23"/>
    <mergeCell ref="F24:H24"/>
    <mergeCell ref="A21:A22"/>
    <mergeCell ref="F22:H22"/>
    <mergeCell ref="F21:H21"/>
    <mergeCell ref="F19:H19"/>
    <mergeCell ref="F20:H20"/>
    <mergeCell ref="A18:A20"/>
    <mergeCell ref="F18:H18"/>
    <mergeCell ref="A26:A27"/>
    <mergeCell ref="F26:H26"/>
    <mergeCell ref="B33:B34"/>
    <mergeCell ref="C33:C34"/>
    <mergeCell ref="D33:D34"/>
    <mergeCell ref="E33:E34"/>
    <mergeCell ref="F33:H33"/>
    <mergeCell ref="F28:H28"/>
    <mergeCell ref="F29:H29"/>
    <mergeCell ref="F30:H30"/>
    <mergeCell ref="A31:J31"/>
    <mergeCell ref="A32:J32"/>
    <mergeCell ref="J33:J34"/>
    <mergeCell ref="F34:H34"/>
    <mergeCell ref="A28:A29"/>
    <mergeCell ref="A33:A42"/>
    <mergeCell ref="B35:B39"/>
    <mergeCell ref="C35:C39"/>
    <mergeCell ref="D35:D39"/>
    <mergeCell ref="E35:E39"/>
    <mergeCell ref="J35:J39"/>
    <mergeCell ref="B40:B42"/>
    <mergeCell ref="C40:C42"/>
    <mergeCell ref="D40:D42"/>
    <mergeCell ref="E40:E42"/>
    <mergeCell ref="J40:J42"/>
    <mergeCell ref="F39:H39"/>
    <mergeCell ref="F42:H42"/>
    <mergeCell ref="F41:H41"/>
    <mergeCell ref="F38:H38"/>
    <mergeCell ref="F35:H35"/>
    <mergeCell ref="F36:H36"/>
    <mergeCell ref="F37:H37"/>
    <mergeCell ref="F40:H40"/>
    <mergeCell ref="A43:A45"/>
    <mergeCell ref="B43:B44"/>
    <mergeCell ref="C43:C44"/>
    <mergeCell ref="D43:D44"/>
    <mergeCell ref="E43:E44"/>
    <mergeCell ref="J43:J44"/>
    <mergeCell ref="F44:H44"/>
    <mergeCell ref="A46:J46"/>
    <mergeCell ref="A47:A55"/>
    <mergeCell ref="B47:B51"/>
    <mergeCell ref="C47:C51"/>
    <mergeCell ref="D47:D51"/>
    <mergeCell ref="E47:E51"/>
    <mergeCell ref="J47:J51"/>
    <mergeCell ref="B52:B55"/>
    <mergeCell ref="C52:C55"/>
    <mergeCell ref="D52:D55"/>
    <mergeCell ref="E52:E55"/>
    <mergeCell ref="F43:H43"/>
    <mergeCell ref="C76:E76"/>
    <mergeCell ref="C77:E77"/>
    <mergeCell ref="A71:J71"/>
    <mergeCell ref="A72:A73"/>
    <mergeCell ref="B72:B73"/>
    <mergeCell ref="C72:C73"/>
    <mergeCell ref="D72:D73"/>
    <mergeCell ref="E72:E73"/>
    <mergeCell ref="F72:H72"/>
    <mergeCell ref="J72:J73"/>
    <mergeCell ref="F73:H73"/>
    <mergeCell ref="C75:E75"/>
    <mergeCell ref="A65:A70"/>
    <mergeCell ref="B65:B67"/>
    <mergeCell ref="C65:C67"/>
    <mergeCell ref="D65:D67"/>
    <mergeCell ref="E65:E67"/>
    <mergeCell ref="J65:J67"/>
    <mergeCell ref="F67:H67"/>
    <mergeCell ref="B68:B70"/>
    <mergeCell ref="C68:C70"/>
    <mergeCell ref="D68:D70"/>
    <mergeCell ref="E68:E70"/>
    <mergeCell ref="J68:J70"/>
    <mergeCell ref="F70:H70"/>
    <mergeCell ref="F68:H68"/>
    <mergeCell ref="F69:H69"/>
    <mergeCell ref="F65:H65"/>
    <mergeCell ref="F66:H66"/>
  </mergeCells>
  <conditionalFormatting sqref="E15:E35 J15:J35 E40:E43 J43:J47 E45:E47 E52 J52 J56 E56:E73 J65:J73">
    <cfRule type="expression" dxfId="2" priority="2">
      <formula>AND(OR($E15&gt;110%,$E15&lt;90%),ISBLANK($J15))</formula>
    </cfRule>
  </conditionalFormatting>
  <conditionalFormatting sqref="I11:J12">
    <cfRule type="expression" dxfId="1" priority="4">
      <formula>AND(OR($I11&gt;110%,$I11&lt;90%),ISBLANK($J11))</formula>
    </cfRule>
  </conditionalFormatting>
  <conditionalFormatting sqref="J40:J42">
    <cfRule type="expression" dxfId="0" priority="1">
      <formula>AND(OR($E40&gt;110%,$E40&lt;90%),ISBLANK($J40))</formula>
    </cfRule>
  </conditionalFormatting>
  <pageMargins left="0.7" right="0.7" top="0.75" bottom="0.75" header="0.3" footer="0.3"/>
  <pageSetup paperSize="9" scale="65" fitToHeight="0" orientation="landscape" horizontalDpi="4294967294" verticalDpi="4294967294" r:id="rId1"/>
  <rowBreaks count="5" manualBreakCount="5">
    <brk id="12" max="9" man="1"/>
    <brk id="21" max="9" man="1"/>
    <brk id="29" max="9" man="1"/>
    <brk id="48" max="9" man="1"/>
    <brk id="66"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70f601-16a4-4c38-a4af-9e4b6e694901">
      <Terms xmlns="http://schemas.microsoft.com/office/infopath/2007/PartnerControls"/>
    </lcf76f155ced4ddcb4097134ff3c332f>
    <TaxCatchAll xmlns="11be40d7-47cc-4b6c-af1a-47a67a1eaa2b" xsi:nil="true"/>
    <Muzikosvitrina_d_x017e_iazas xmlns="0470f601-16a4-4c38-a4af-9e4b6e694901" xsi:nil="true"/>
    <SharedWithUsers xmlns="11be40d7-47cc-4b6c-af1a-47a67a1eaa2b">
      <UserInfo>
        <DisplayName>Kamilė Čelutkaitė</DisplayName>
        <AccountId>3135</AccountId>
        <AccountType/>
      </UserInfo>
      <UserInfo>
        <DisplayName>Rasa Jakilaitienė</DisplayName>
        <AccountId>5696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7F840B3AC9458C4BA9D5DC6558B24E85" ma:contentTypeVersion="20" ma:contentTypeDescription="Kurkite naują dokumentą." ma:contentTypeScope="" ma:versionID="3a61d0f39f8107198669411e15b05446">
  <xsd:schema xmlns:xsd="http://www.w3.org/2001/XMLSchema" xmlns:xs="http://www.w3.org/2001/XMLSchema" xmlns:p="http://schemas.microsoft.com/office/2006/metadata/properties" xmlns:ns2="0470f601-16a4-4c38-a4af-9e4b6e694901" xmlns:ns3="11be40d7-47cc-4b6c-af1a-47a67a1eaa2b" targetNamespace="http://schemas.microsoft.com/office/2006/metadata/properties" ma:root="true" ma:fieldsID="54cf6a2b4fea6e7168eb2265a6acf468" ns2:_="" ns3:_="">
    <xsd:import namespace="0470f601-16a4-4c38-a4af-9e4b6e694901"/>
    <xsd:import namespace="11be40d7-47cc-4b6c-af1a-47a67a1eaa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uzikosvitrina_d_x017e_iaza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0f601-16a4-4c38-a4af-9e4b6e69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uzikosvitrina_d_x017e_iazas" ma:index="20" nillable="true" ma:displayName="Muzikos vitrina_džiazas" ma:format="Dropdown" ma:internalName="Muzikosvitrina_d_x017e_iazas">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Vaizdų žymės" ma:readOnly="false" ma:fieldId="{5cf76f15-5ced-4ddc-b409-7134ff3c332f}" ma:taxonomyMulti="true" ma:sspId="01ab823f-89c1-4aee-af38-5c1ac9f2cc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be40d7-47cc-4b6c-af1a-47a67a1eaa2b"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4" nillable="true" ma:displayName="Taxonomy Catch All Column" ma:hidden="true" ma:list="{fcc9cf73-7d18-4ebc-8e2b-a304dff5067c}" ma:internalName="TaxCatchAll" ma:showField="CatchAllData" ma:web="11be40d7-47cc-4b6c-af1a-47a67a1ea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71E0C7-90E8-403F-98A8-A46572366E51}">
  <ds:schemaRefs>
    <ds:schemaRef ds:uri="http://schemas.microsoft.com/office/2006/metadata/properties"/>
    <ds:schemaRef ds:uri="http://schemas.microsoft.com/office/infopath/2007/PartnerControls"/>
    <ds:schemaRef ds:uri="0470f601-16a4-4c38-a4af-9e4b6e694901"/>
    <ds:schemaRef ds:uri="11be40d7-47cc-4b6c-af1a-47a67a1eaa2b"/>
  </ds:schemaRefs>
</ds:datastoreItem>
</file>

<file path=customXml/itemProps2.xml><?xml version="1.0" encoding="utf-8"?>
<ds:datastoreItem xmlns:ds="http://schemas.openxmlformats.org/officeDocument/2006/customXml" ds:itemID="{2421B8EB-BE91-481C-A623-36FD5348CAE5}">
  <ds:schemaRefs>
    <ds:schemaRef ds:uri="http://schemas.microsoft.com/sharepoint/v3/contenttype/forms"/>
  </ds:schemaRefs>
</ds:datastoreItem>
</file>

<file path=customXml/itemProps3.xml><?xml version="1.0" encoding="utf-8"?>
<ds:datastoreItem xmlns:ds="http://schemas.openxmlformats.org/officeDocument/2006/customXml" ds:itemID="{C726FC4B-791D-4E92-AAF8-C47411C18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0f601-16a4-4c38-a4af-9e4b6e694901"/>
    <ds:schemaRef ds:uri="11be40d7-47cc-4b6c-af1a-47a67a1eaa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Lietuvos kultūros institutas</vt:lpstr>
      <vt:lpstr>'Lietuvos kultūros institutas'!Print_Area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 Macijauskytė</dc:creator>
  <cp:keywords/>
  <dc:description/>
  <cp:lastModifiedBy>Sonata Zaržickytė</cp:lastModifiedBy>
  <cp:revision/>
  <dcterms:created xsi:type="dcterms:W3CDTF">2019-05-23T09:01:06Z</dcterms:created>
  <dcterms:modified xsi:type="dcterms:W3CDTF">2024-01-26T07:28:05Z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0x0101007F840B3AC9458C4BA9D5DC6558B24E85</vt:lpwstr>
  </property>
  <property fmtid="{D5CDD505-2E9C-101B-9397-08002B2CF9AE}" pid="3" name="MediaServiceImageTags">
    <vt:lpwstr/>
  </property>
</Properties>
</file>