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lkicloud-my.sharepoint.com/personal/egle_deltuvaite_lithuanianculture_lt/Documents/Documents/Ataskaitos/"/>
    </mc:Choice>
  </mc:AlternateContent>
  <xr:revisionPtr revIDLastSave="0" documentId="13_ncr:1_{CF022642-01C5-E64A-879F-8EB740C2CCEA}" xr6:coauthVersionLast="47" xr6:coauthVersionMax="47" xr10:uidLastSave="{00000000-0000-0000-0000-000000000000}"/>
  <bookViews>
    <workbookView xWindow="-108" yWindow="-108" windowWidth="23256" windowHeight="12456" tabRatio="847" activeTab="7" xr2:uid="{00000000-000D-0000-FFFF-FFFF00000000}"/>
  </bookViews>
  <sheets>
    <sheet name="Scenos menai" sheetId="2" state="hidden" r:id="rId1"/>
    <sheet name="Muziejai" sheetId="22" state="hidden" r:id="rId2"/>
    <sheet name="Apskričių bibliotekos" sheetId="18" state="hidden" r:id="rId3"/>
    <sheet name="LAB" sheetId="26" state="hidden" r:id="rId4"/>
    <sheet name="LNB" sheetId="27" state="hidden" r:id="rId5"/>
    <sheet name="ŠMC" sheetId="23" state="hidden" r:id="rId6"/>
    <sheet name="Direkcijos" sheetId="24" state="hidden" r:id="rId7"/>
    <sheet name="KITOS įstaigos" sheetId="25" r:id="rId8"/>
  </sheets>
  <definedNames>
    <definedName name="_xlnm.Print_Area" localSheetId="2">'Apskričių bibliotekos'!$A$1:$J$120</definedName>
    <definedName name="_xlnm.Print_Area" localSheetId="6">Direkcijos!$A$1:$J$148</definedName>
    <definedName name="_xlnm.Print_Area" localSheetId="7">'KITOS įstaigos'!$A$1:$J$90</definedName>
    <definedName name="_xlnm.Print_Area" localSheetId="3">LAB!$A$1:$J$120</definedName>
    <definedName name="_xlnm.Print_Area" localSheetId="4">LNB!$A$1:$J$127</definedName>
    <definedName name="_xlnm.Print_Area" localSheetId="1">Muziejai!$A$1:$J$153</definedName>
    <definedName name="_xlnm.Print_Area" localSheetId="5">ŠMC!$A$1:$J$113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25" l="1"/>
  <c r="I42" i="25"/>
  <c r="E30" i="25"/>
  <c r="E28" i="25"/>
  <c r="E25" i="25"/>
  <c r="E26" i="25"/>
  <c r="E22" i="25"/>
  <c r="E23" i="25"/>
  <c r="E18" i="25"/>
  <c r="E19" i="25"/>
  <c r="E20" i="25"/>
  <c r="E38" i="25"/>
  <c r="E37" i="25"/>
  <c r="E39" i="25"/>
  <c r="E29" i="25"/>
  <c r="E27" i="25"/>
  <c r="D115" i="24"/>
  <c r="D80" i="23"/>
  <c r="D96" i="27"/>
  <c r="D122" i="22"/>
  <c r="I51" i="27"/>
  <c r="I19" i="26"/>
  <c r="I52" i="18"/>
  <c r="I122" i="22"/>
  <c r="I88" i="22"/>
  <c r="I41" i="2"/>
  <c r="I57" i="2"/>
  <c r="D115" i="2"/>
  <c r="I115" i="24"/>
  <c r="E115" i="24"/>
  <c r="I71" i="2"/>
  <c r="D86" i="25"/>
  <c r="E86" i="25"/>
  <c r="I60" i="25"/>
  <c r="D60" i="25"/>
  <c r="D144" i="24"/>
  <c r="E144" i="24"/>
  <c r="D109" i="23"/>
  <c r="E109" i="23"/>
  <c r="I80" i="23"/>
  <c r="D125" i="27"/>
  <c r="E125" i="27"/>
  <c r="I96" i="27"/>
  <c r="D116" i="26"/>
  <c r="E116" i="26"/>
  <c r="I87" i="26"/>
  <c r="E60" i="25"/>
  <c r="D87" i="26"/>
  <c r="E87" i="26"/>
  <c r="E80" i="23"/>
  <c r="E96" i="27"/>
  <c r="D121" i="18"/>
  <c r="E121" i="18"/>
  <c r="I92" i="18"/>
  <c r="D151" i="22"/>
  <c r="E151" i="22"/>
  <c r="E111" i="2"/>
  <c r="E115" i="2"/>
  <c r="E122" i="22"/>
  <c r="D119" i="2"/>
  <c r="E119" i="2"/>
  <c r="I90" i="2"/>
  <c r="D90" i="2"/>
  <c r="D18" i="18"/>
  <c r="D86" i="22"/>
  <c r="E86" i="22"/>
  <c r="E40" i="2"/>
  <c r="D18" i="2"/>
  <c r="D62" i="24"/>
  <c r="D65" i="24"/>
  <c r="E65" i="24"/>
  <c r="D64" i="24"/>
  <c r="E64" i="24"/>
  <c r="D140" i="24"/>
  <c r="E140" i="24"/>
  <c r="D136" i="24"/>
  <c r="E136" i="24"/>
  <c r="I133" i="24"/>
  <c r="D133" i="24"/>
  <c r="E133" i="24"/>
  <c r="D125" i="24"/>
  <c r="E125" i="24"/>
  <c r="D110" i="24"/>
  <c r="E110" i="24"/>
  <c r="D98" i="24"/>
  <c r="E98" i="24"/>
  <c r="I96" i="24"/>
  <c r="D106" i="24"/>
  <c r="E106" i="24"/>
  <c r="D96" i="24"/>
  <c r="E96" i="24"/>
  <c r="E93" i="24"/>
  <c r="D81" i="24"/>
  <c r="D78" i="24"/>
  <c r="E78" i="24"/>
  <c r="D56" i="24"/>
  <c r="E56" i="24"/>
  <c r="D53" i="24"/>
  <c r="D49" i="24"/>
  <c r="D41" i="24"/>
  <c r="E36" i="24"/>
  <c r="E37" i="24"/>
  <c r="D23" i="24"/>
  <c r="E23" i="24"/>
  <c r="D21" i="23"/>
  <c r="D18" i="24"/>
  <c r="E18" i="24"/>
  <c r="D105" i="23"/>
  <c r="E105" i="23"/>
  <c r="D101" i="23"/>
  <c r="E101" i="23"/>
  <c r="I98" i="23"/>
  <c r="D98" i="23"/>
  <c r="E98" i="23"/>
  <c r="D90" i="23"/>
  <c r="E90" i="23"/>
  <c r="D75" i="23"/>
  <c r="E75" i="23"/>
  <c r="D63" i="23"/>
  <c r="E63" i="23"/>
  <c r="I61" i="23"/>
  <c r="D71" i="23"/>
  <c r="E71" i="23"/>
  <c r="E51" i="23"/>
  <c r="D46" i="23"/>
  <c r="E33" i="23"/>
  <c r="E34" i="23"/>
  <c r="D24" i="23"/>
  <c r="E24" i="23"/>
  <c r="D121" i="27"/>
  <c r="E121" i="27"/>
  <c r="D117" i="27"/>
  <c r="E117" i="27"/>
  <c r="I114" i="27"/>
  <c r="D114" i="27"/>
  <c r="E114" i="27"/>
  <c r="D106" i="27"/>
  <c r="E106" i="27"/>
  <c r="D91" i="27"/>
  <c r="E91" i="27"/>
  <c r="D79" i="27"/>
  <c r="E79" i="27"/>
  <c r="I77" i="27"/>
  <c r="D89" i="27"/>
  <c r="E89" i="27"/>
  <c r="E72" i="27"/>
  <c r="D53" i="27"/>
  <c r="E47" i="27"/>
  <c r="E48" i="27"/>
  <c r="D40" i="27"/>
  <c r="E40" i="27"/>
  <c r="E43" i="27"/>
  <c r="D35" i="27"/>
  <c r="E34" i="27"/>
  <c r="D31" i="27"/>
  <c r="D27" i="27"/>
  <c r="D23" i="27"/>
  <c r="D20" i="27"/>
  <c r="D18" i="27"/>
  <c r="D112" i="26"/>
  <c r="E112" i="26"/>
  <c r="D108" i="26"/>
  <c r="E108" i="26"/>
  <c r="I105" i="26"/>
  <c r="D105" i="26"/>
  <c r="E105" i="26"/>
  <c r="D97" i="26"/>
  <c r="E97" i="26"/>
  <c r="D82" i="26"/>
  <c r="E82" i="26"/>
  <c r="D70" i="26"/>
  <c r="E70" i="26"/>
  <c r="I68" i="26"/>
  <c r="D78" i="26"/>
  <c r="E78" i="26"/>
  <c r="D47" i="26"/>
  <c r="I43" i="26"/>
  <c r="D41" i="26"/>
  <c r="E37" i="26"/>
  <c r="D34" i="26"/>
  <c r="D18" i="26"/>
  <c r="D31" i="26"/>
  <c r="E31" i="26"/>
  <c r="D26" i="26"/>
  <c r="E26" i="26"/>
  <c r="D23" i="26"/>
  <c r="D20" i="26"/>
  <c r="E20" i="26"/>
  <c r="D117" i="18"/>
  <c r="E117" i="18"/>
  <c r="D113" i="18"/>
  <c r="E113" i="18"/>
  <c r="I110" i="18"/>
  <c r="D110" i="18"/>
  <c r="E110" i="18"/>
  <c r="D102" i="18"/>
  <c r="E102" i="18"/>
  <c r="D87" i="18"/>
  <c r="E87" i="18"/>
  <c r="D75" i="18"/>
  <c r="E75" i="18"/>
  <c r="I73" i="18"/>
  <c r="D83" i="18"/>
  <c r="E83" i="18"/>
  <c r="E70" i="18"/>
  <c r="E68" i="18"/>
  <c r="D62" i="18"/>
  <c r="E61" i="18"/>
  <c r="E60" i="18"/>
  <c r="D54" i="18"/>
  <c r="E50" i="18"/>
  <c r="E48" i="18"/>
  <c r="E49" i="18"/>
  <c r="D42" i="18"/>
  <c r="E42" i="18"/>
  <c r="D39" i="18"/>
  <c r="E39" i="18"/>
  <c r="D37" i="18"/>
  <c r="E37" i="18"/>
  <c r="D35" i="18"/>
  <c r="E35" i="18"/>
  <c r="D33" i="18"/>
  <c r="D32" i="18"/>
  <c r="D27" i="18"/>
  <c r="D25" i="18"/>
  <c r="E23" i="18"/>
  <c r="E18" i="18"/>
  <c r="D92" i="18"/>
  <c r="E92" i="18"/>
  <c r="D68" i="23"/>
  <c r="E68" i="23"/>
  <c r="D68" i="26"/>
  <c r="E68" i="26"/>
  <c r="D73" i="23"/>
  <c r="E73" i="23"/>
  <c r="D108" i="24"/>
  <c r="E108" i="24"/>
  <c r="D103" i="24"/>
  <c r="E103" i="24"/>
  <c r="D75" i="26"/>
  <c r="E75" i="26"/>
  <c r="D80" i="26"/>
  <c r="E80" i="26"/>
  <c r="D61" i="23"/>
  <c r="E61" i="23"/>
  <c r="D80" i="18"/>
  <c r="E80" i="18"/>
  <c r="D73" i="18"/>
  <c r="E73" i="18"/>
  <c r="D85" i="18"/>
  <c r="E85" i="18"/>
  <c r="D51" i="18"/>
  <c r="E62" i="24"/>
  <c r="D87" i="27"/>
  <c r="E87" i="27"/>
  <c r="D77" i="27"/>
  <c r="E77" i="27"/>
  <c r="D84" i="27"/>
  <c r="E84" i="27"/>
  <c r="E18" i="26"/>
  <c r="E34" i="26"/>
  <c r="D81" i="25"/>
  <c r="E81" i="25"/>
  <c r="I78" i="25"/>
  <c r="D78" i="25"/>
  <c r="E78" i="25"/>
  <c r="D70" i="25"/>
  <c r="E70" i="25"/>
  <c r="D55" i="25"/>
  <c r="E55" i="25"/>
  <c r="E43" i="25"/>
  <c r="D147" i="22"/>
  <c r="E147" i="22"/>
  <c r="D143" i="22"/>
  <c r="E143" i="22"/>
  <c r="I140" i="22"/>
  <c r="D140" i="22"/>
  <c r="E140" i="22"/>
  <c r="D132" i="22"/>
  <c r="E132" i="22"/>
  <c r="D117" i="22"/>
  <c r="E117" i="22"/>
  <c r="D105" i="22"/>
  <c r="E105" i="22"/>
  <c r="I103" i="22"/>
  <c r="D113" i="22"/>
  <c r="E113" i="22"/>
  <c r="D21" i="22"/>
  <c r="D18" i="22"/>
  <c r="E98" i="22"/>
  <c r="E91" i="22"/>
  <c r="E93" i="22"/>
  <c r="E85" i="22"/>
  <c r="D83" i="22"/>
  <c r="E83" i="22"/>
  <c r="E81" i="22"/>
  <c r="D72" i="22"/>
  <c r="E72" i="22"/>
  <c r="E70" i="22"/>
  <c r="D68" i="22"/>
  <c r="D67" i="22"/>
  <c r="D57" i="22"/>
  <c r="E56" i="22"/>
  <c r="E52" i="22"/>
  <c r="E51" i="22"/>
  <c r="E50" i="22"/>
  <c r="E49" i="22"/>
  <c r="E47" i="22"/>
  <c r="D40" i="22"/>
  <c r="D25" i="22"/>
  <c r="I108" i="2"/>
  <c r="D108" i="2"/>
  <c r="D100" i="2"/>
  <c r="E100" i="2"/>
  <c r="D85" i="2"/>
  <c r="D73" i="2"/>
  <c r="E73" i="2"/>
  <c r="D78" i="2"/>
  <c r="D103" i="22"/>
  <c r="E103" i="22"/>
  <c r="D115" i="22"/>
  <c r="E115" i="22"/>
  <c r="D110" i="22"/>
  <c r="E110" i="22"/>
  <c r="D83" i="2"/>
  <c r="D81" i="2"/>
  <c r="E81" i="2"/>
  <c r="D71" i="2"/>
  <c r="E71" i="2"/>
  <c r="E61" i="2"/>
  <c r="E60" i="2"/>
  <c r="D55" i="2"/>
  <c r="E54" i="2"/>
  <c r="E53" i="2"/>
  <c r="E52" i="2"/>
  <c r="D49" i="2"/>
  <c r="E49" i="2"/>
  <c r="E47" i="2"/>
  <c r="E46" i="2"/>
  <c r="E45" i="2"/>
  <c r="D39" i="2"/>
  <c r="D37" i="2"/>
  <c r="D31" i="2"/>
  <c r="D23" i="2"/>
  <c r="E23" i="27"/>
  <c r="D42" i="22"/>
  <c r="E42" i="22"/>
  <c r="D37" i="22"/>
  <c r="D33" i="22"/>
  <c r="D111" i="2"/>
  <c r="D26" i="2"/>
  <c r="E74" i="27"/>
  <c r="E67" i="27"/>
  <c r="D62" i="27"/>
  <c r="E62" i="27"/>
  <c r="E61" i="27"/>
  <c r="E60" i="27"/>
  <c r="E59" i="27"/>
  <c r="E53" i="27"/>
  <c r="E49" i="27"/>
  <c r="E46" i="27"/>
  <c r="E45" i="27"/>
  <c r="E39" i="27"/>
  <c r="E38" i="27"/>
  <c r="E35" i="27"/>
  <c r="E31" i="27"/>
  <c r="D29" i="27"/>
  <c r="E29" i="27"/>
  <c r="E27" i="27"/>
  <c r="E20" i="27"/>
  <c r="E18" i="27"/>
  <c r="I15" i="27"/>
  <c r="I14" i="27"/>
  <c r="I13" i="27"/>
  <c r="I12" i="27"/>
  <c r="I11" i="27"/>
  <c r="E65" i="26"/>
  <c r="E63" i="26"/>
  <c r="E59" i="26"/>
  <c r="D54" i="26"/>
  <c r="E54" i="26"/>
  <c r="E53" i="26"/>
  <c r="E47" i="26"/>
  <c r="E43" i="26"/>
  <c r="E41" i="26"/>
  <c r="E40" i="26"/>
  <c r="E39" i="26"/>
  <c r="E38" i="26"/>
  <c r="E23" i="26"/>
  <c r="I15" i="26"/>
  <c r="I14" i="26"/>
  <c r="I13" i="26"/>
  <c r="I12" i="26"/>
  <c r="I11" i="26"/>
  <c r="D50" i="27"/>
  <c r="E50" i="27"/>
  <c r="D22" i="22"/>
  <c r="E18" i="22"/>
  <c r="E91" i="24"/>
  <c r="E86" i="24"/>
  <c r="E81" i="24"/>
  <c r="E80" i="24"/>
  <c r="E77" i="24"/>
  <c r="E76" i="24"/>
  <c r="D69" i="24"/>
  <c r="E69" i="24"/>
  <c r="E53" i="24"/>
  <c r="E49" i="24"/>
  <c r="E41" i="24"/>
  <c r="E40" i="24"/>
  <c r="E39" i="24"/>
  <c r="E38" i="24"/>
  <c r="E32" i="24"/>
  <c r="E31" i="24"/>
  <c r="E29" i="24"/>
  <c r="E58" i="23"/>
  <c r="E56" i="23"/>
  <c r="E45" i="23"/>
  <c r="E44" i="23"/>
  <c r="E43" i="23"/>
  <c r="E42" i="23"/>
  <c r="E36" i="23"/>
  <c r="E35" i="23"/>
  <c r="E31" i="23"/>
  <c r="E29" i="23"/>
  <c r="E46" i="23"/>
  <c r="D39" i="23"/>
  <c r="E39" i="23"/>
  <c r="D18" i="23"/>
  <c r="D22" i="23"/>
  <c r="E22" i="23"/>
  <c r="E21" i="23"/>
  <c r="E90" i="2"/>
  <c r="E85" i="2"/>
  <c r="E64" i="18"/>
  <c r="E62" i="18"/>
  <c r="E54" i="18"/>
  <c r="E47" i="18"/>
  <c r="E44" i="18"/>
  <c r="E51" i="18"/>
  <c r="E41" i="18"/>
  <c r="E38" i="18"/>
  <c r="E34" i="18"/>
  <c r="E33" i="18"/>
  <c r="E32" i="18"/>
  <c r="E31" i="18"/>
  <c r="E28" i="18"/>
  <c r="E27" i="18"/>
  <c r="E25" i="18"/>
  <c r="E108" i="2"/>
  <c r="E32" i="23"/>
  <c r="E18" i="23"/>
  <c r="E83" i="2"/>
  <c r="E78" i="2"/>
  <c r="E35" i="24"/>
  <c r="E82" i="22"/>
  <c r="E68" i="22"/>
  <c r="E67" i="22"/>
  <c r="D65" i="22"/>
  <c r="E65" i="22"/>
  <c r="E40" i="22"/>
  <c r="E37" i="22"/>
  <c r="E33" i="22"/>
  <c r="E25" i="22"/>
  <c r="E21" i="22"/>
  <c r="E55" i="22"/>
  <c r="E63" i="22"/>
  <c r="E100" i="22"/>
  <c r="E39" i="2"/>
  <c r="E37" i="2"/>
  <c r="E44" i="2"/>
  <c r="E31" i="2"/>
  <c r="E29" i="2"/>
  <c r="E28" i="2"/>
  <c r="E27" i="2"/>
  <c r="E25" i="2"/>
  <c r="E24" i="2"/>
  <c r="E23" i="2"/>
  <c r="I15" i="24"/>
  <c r="I14" i="24"/>
  <c r="I13" i="24"/>
  <c r="I12" i="24"/>
  <c r="I11" i="24"/>
  <c r="I15" i="23"/>
  <c r="I14" i="23"/>
  <c r="I13" i="23"/>
  <c r="I12" i="23"/>
  <c r="I11" i="23"/>
  <c r="I15" i="18"/>
  <c r="I14" i="18"/>
  <c r="I13" i="18"/>
  <c r="I12" i="18"/>
  <c r="I11" i="18"/>
  <c r="I15" i="22"/>
  <c r="I14" i="22"/>
  <c r="I13" i="22"/>
  <c r="I12" i="22"/>
  <c r="I11" i="22"/>
  <c r="I15" i="2"/>
  <c r="I14" i="2"/>
  <c r="I13" i="2"/>
  <c r="I12" i="2"/>
  <c r="I11" i="2"/>
  <c r="E36" i="25"/>
  <c r="E35" i="25"/>
  <c r="E34" i="25"/>
  <c r="E33" i="25"/>
  <c r="E24" i="25"/>
  <c r="E21" i="25"/>
  <c r="E57" i="22"/>
  <c r="E22" i="22"/>
  <c r="E32" i="25"/>
  <c r="E17" i="25"/>
  <c r="I14" i="25"/>
  <c r="I13" i="25"/>
  <c r="I12" i="25"/>
  <c r="I11" i="25"/>
  <c r="E26" i="2"/>
  <c r="E18" i="2"/>
  <c r="E30" i="2"/>
  <c r="E68" i="2"/>
  <c r="E66" i="2"/>
  <c r="E55" i="2"/>
  <c r="D42" i="25"/>
  <c r="E42" i="25"/>
  <c r="D53" i="25"/>
  <c r="E53" i="25"/>
  <c r="D48" i="25"/>
  <c r="E48" i="25"/>
  <c r="D51" i="25"/>
  <c r="E51" i="25"/>
</calcChain>
</file>

<file path=xl/sharedStrings.xml><?xml version="1.0" encoding="utf-8"?>
<sst xmlns="http://schemas.openxmlformats.org/spreadsheetml/2006/main" count="1497" uniqueCount="604">
  <si>
    <t xml:space="preserve">Forma patvirtinta </t>
  </si>
  <si>
    <t xml:space="preserve">Lietuvos Respublikos kultūros ministro </t>
  </si>
  <si>
    <t>2019 m. gruodžio 13 d. įsakymu Nr. ĮV-826</t>
  </si>
  <si>
    <t xml:space="preserve">(Lietuvos Respublikos kultūros ministro 
</t>
  </si>
  <si>
    <t>2023 m. gruodžio 14 d. įsakymo Nr. ĮV-977</t>
  </si>
  <si>
    <t>redakcija)</t>
  </si>
  <si>
    <r>
      <rPr>
        <sz val="16"/>
        <rFont val="Calibri Light"/>
        <family val="2"/>
        <charset val="186"/>
        <scheme val="major"/>
      </rPr>
      <t>[KULTŪROS MINISTRO VALDYMO SRIČIŲ BIUDŽETINIŲ ĮSTAIGŲ (SCENOS MENO ĮSTAIGŲ) METINIO VEIKLOS PLANO VYKDYMO ATASKAITOS FORMA]</t>
    </r>
    <r>
      <rPr>
        <b/>
        <sz val="16"/>
        <color rgb="FFC00000"/>
        <rFont val="Calibri Light"/>
        <family val="2"/>
        <charset val="186"/>
        <scheme val="major"/>
      </rPr>
      <t xml:space="preserve">
(SCENOS MENO ĮSTAIGOS PAVADINIMAS)</t>
    </r>
    <r>
      <rPr>
        <b/>
        <sz val="16"/>
        <rFont val="Calibri Light"/>
        <family val="2"/>
        <charset val="186"/>
        <scheme val="major"/>
      </rPr>
      <t xml:space="preserve">
20</t>
    </r>
    <r>
      <rPr>
        <b/>
        <i/>
        <sz val="16"/>
        <color rgb="FFC00000"/>
        <rFont val="Calibri Light"/>
        <family val="2"/>
        <charset val="186"/>
        <scheme val="major"/>
      </rPr>
      <t>XX</t>
    </r>
    <r>
      <rPr>
        <b/>
        <i/>
        <sz val="16"/>
        <rFont val="Calibri Light"/>
        <family val="2"/>
        <charset val="186"/>
        <scheme val="major"/>
      </rPr>
      <t xml:space="preserve"> </t>
    </r>
    <r>
      <rPr>
        <b/>
        <sz val="16"/>
        <rFont val="Calibri Light"/>
        <family val="2"/>
        <charset val="186"/>
        <scheme val="major"/>
      </rPr>
      <t>METŲ VEIKLOS PLANO VYKDYMO ATASKAITA</t>
    </r>
  </si>
  <si>
    <t>Metų prioritetinė veikla, įvykdymo informacija</t>
  </si>
  <si>
    <r>
      <t>Planinis pokytis 
(</t>
    </r>
    <r>
      <rPr>
        <sz val="11"/>
        <color theme="1"/>
        <rFont val="Calibri"/>
        <family val="2"/>
        <charset val="186"/>
        <scheme val="minor"/>
      </rPr>
      <t>stebėsenos rodiklis, 
matavimo vienetas ir / ar proceso etapas, stadija)</t>
    </r>
  </si>
  <si>
    <t>Planinė reikšmė</t>
  </si>
  <si>
    <t>Faktinė reikšmė</t>
  </si>
  <si>
    <t>Įvykdymo procentas</t>
  </si>
  <si>
    <t>Komentaras</t>
  </si>
  <si>
    <t>1.</t>
  </si>
  <si>
    <t>uky</t>
  </si>
  <si>
    <t>3.</t>
  </si>
  <si>
    <t>4.</t>
  </si>
  <si>
    <t/>
  </si>
  <si>
    <t>5.</t>
  </si>
  <si>
    <t>'</t>
  </si>
  <si>
    <t>Veiklos sritis, tema, metinis veiksmas/darbas,
įvykdymo informacija</t>
  </si>
  <si>
    <t xml:space="preserve"> Stebėsenos rodiklis, matavimo vienetas</t>
  </si>
  <si>
    <t>Sudėtinis stebėsenos rodiklis, 
matavimo vienetas</t>
  </si>
  <si>
    <r>
      <rPr>
        <b/>
        <sz val="14"/>
        <color theme="1"/>
        <rFont val="Calibri"/>
        <family val="2"/>
        <scheme val="minor"/>
      </rPr>
      <t>PAGRINDINĖ VEIKLA</t>
    </r>
    <r>
      <rPr>
        <b/>
        <i/>
        <sz val="14"/>
        <color theme="1"/>
        <rFont val="Calibri"/>
        <family val="2"/>
        <scheme val="minor"/>
      </rPr>
      <t xml:space="preserve"> </t>
    </r>
    <r>
      <rPr>
        <i/>
        <sz val="14"/>
        <color theme="1"/>
        <rFont val="Calibri"/>
        <family val="2"/>
        <scheme val="minor"/>
      </rPr>
      <t>(pagal teisės aktuose nustatytas funkcijas)</t>
    </r>
  </si>
  <si>
    <r>
      <t xml:space="preserve">I. Apsilankymai:
</t>
    </r>
    <r>
      <rPr>
        <i/>
        <sz val="11"/>
        <color theme="1"/>
        <rFont val="Calibri"/>
        <family val="2"/>
        <scheme val="minor"/>
      </rPr>
      <t>1. Įvardijami planuoti pagrindiniai metiniai veiksmai/darbai apsilankymų tema.
Konstatuojama įvykdymo būsena (įvykdyta, neįvykdyta, vykdoma) ir trumpai pakomentuojama.
2.
3.</t>
    </r>
  </si>
  <si>
    <t>Lankytojų skaičius (žm.)</t>
  </si>
  <si>
    <t>Lankytojų skaičius įstaigos organizuotuose pasirodymuose stacionare  (žm.)</t>
  </si>
  <si>
    <t>Lankytojų skaičius įstaigos organizuotuose pasirodymuose gastrolėse Lietuvoje (žm.)</t>
  </si>
  <si>
    <t>Lankytojų skaičius įstaigos organizuotuose pasirodymuose gastrolėse užsienyje (žm.)</t>
  </si>
  <si>
    <t>Lankytojų skaičius įstaigos kolektyvų pasirodymuose kitų įstaigų organizuotuose renginiuose Lietuvoje (žm.)</t>
  </si>
  <si>
    <t>Lankytojų skaičius įstaigos kolektyvų pasirodymuose kitų įstaigų organizuotuose renginiuose užsienyje (žm.)</t>
  </si>
  <si>
    <t>Virtualių apsilankymų skaičius (vnt.)</t>
  </si>
  <si>
    <r>
      <t xml:space="preserve">Apsilankymų įstaigos organizuotose  pasirodymuose virtualiu būdu tiesioginių transliacijų metu skaičius (vnt.), </t>
    </r>
    <r>
      <rPr>
        <b/>
        <sz val="11"/>
        <rFont val="Calibri"/>
        <family val="2"/>
        <charset val="186"/>
        <scheme val="minor"/>
      </rPr>
      <t xml:space="preserve">iš jų: </t>
    </r>
  </si>
  <si>
    <t>Apsilankymų įstaigos organizuotuose pasirodymuose virtualiu būdu  tiesioginių transliacijų metu, įsigijus bilietą, skaičius (vnt.)</t>
  </si>
  <si>
    <t>Įstaigos pasirodymų įrašų peržiūrų skaičius (vnt.)</t>
  </si>
  <si>
    <t>Nemokamai apsilankiusių lankytojų dalis (proc.)</t>
  </si>
  <si>
    <t>Parduotų bilietų su nuolaida skaičius (vnt.)</t>
  </si>
  <si>
    <t>Nemokamai apsilankiusių lankytojų skaičius (žm.)</t>
  </si>
  <si>
    <t>Vidutinis salių užimtumas įstaigos organizuotose pasirodymuose stacionare (proc.)</t>
  </si>
  <si>
    <t>Salių / pasirodymams skirtų erdvių stacionare skaičius (vnt.)</t>
  </si>
  <si>
    <t>Bendras vietų salėse ir pasirodymams skirtose erdvėse stacionare skaičius (vnt.)</t>
  </si>
  <si>
    <r>
      <t xml:space="preserve">II. Kūrybinė veikla:
</t>
    </r>
    <r>
      <rPr>
        <i/>
        <sz val="11"/>
        <color theme="1"/>
        <rFont val="Calibri"/>
        <family val="2"/>
        <scheme val="minor"/>
      </rPr>
      <t>1. Įvardijami planuoti pagrindiniai metiniai veiksmai/darbai kūrybinės veiklos tema.
Konstatuojama įvykdymo būsena (įvykdyta, neįvykdyta, vykdoma) ir trumpai pakomentuojama.
2.
3.</t>
    </r>
  </si>
  <si>
    <r>
      <t xml:space="preserve">Sukurtų </t>
    </r>
    <r>
      <rPr>
        <b/>
        <sz val="11"/>
        <color theme="1"/>
        <rFont val="Calibri"/>
        <family val="2"/>
        <scheme val="minor"/>
      </rPr>
      <t>naujų kūrinių ar koncertinių programų skaičius (vnt.)</t>
    </r>
  </si>
  <si>
    <t xml:space="preserve">Viešai atliktų pasirodymų skaičius (vnt.)
</t>
  </si>
  <si>
    <t>Įstaigos organizuotų pasirodymų stacionare skaičius (vnt.)</t>
  </si>
  <si>
    <t>Įstaigos organizuotų pasirodymų gastrolėse Lietuvoje skaičius (vnt.)</t>
  </si>
  <si>
    <t>Įstaigos organizuotų pasirodymų gastrolėse užsienyje skaičius (vnt.)</t>
  </si>
  <si>
    <t>Kitų įstaigų organizuotuose renginiuose Lietuvoje įstaigos kolektyvų pasirodymų skaičius (vnt.)</t>
  </si>
  <si>
    <t>Kitų įstaigų organizuotuose renginiuose užsienyje įstaigos kolektyvų pasirodymų skaičius (vnt.)</t>
  </si>
  <si>
    <t>Įstaigos virtualių pasirodymų skaičius (vnt.)</t>
  </si>
  <si>
    <t>Nacionalinių kūrinių ar koncertinių programų dalis repertuare (proc.)</t>
  </si>
  <si>
    <t>Kūrinių ar koncertinių programų skaičius repertuare (vnt.)</t>
  </si>
  <si>
    <t>Nacionalinių kūrinių ar koncertinių programų skaičius repertuare (vnt.)</t>
  </si>
  <si>
    <t>Kūrinių ar koncertinių programų, skirtų vaikams ir mokiniams, dalis repertuare (proc.)</t>
  </si>
  <si>
    <t>Kūrinių ar koncertinių programų, skirtų vaikams ir mokiniams, skaičius repertuare (vnt.)</t>
  </si>
  <si>
    <t>Įstaigoje organizuotų jaunųjų menininkų rezidencijų skaičius (vnt.)</t>
  </si>
  <si>
    <t>Jaunųjų menininkų rezidencijų dalyvių skaičius (žm.)</t>
  </si>
  <si>
    <t>Įstaigos gautų nominacijų, apdovanojimų ar premijų skaičius (vnt.)</t>
  </si>
  <si>
    <t>Įstaigos gautų nominacijų skaičius (vnt.)</t>
  </si>
  <si>
    <t>Įstaigos gautų apdovanojimų ir premijų skaičius (vnt.)</t>
  </si>
  <si>
    <r>
      <t xml:space="preserve">III. Kultūrinės edukacijos veikla:
</t>
    </r>
    <r>
      <rPr>
        <i/>
        <sz val="11"/>
        <color theme="1"/>
        <rFont val="Calibri"/>
        <family val="2"/>
        <scheme val="minor"/>
      </rPr>
      <t>1. Įvardijami planuoti pagrindiniai metiniai veiksmai/darbai kultūrinės edukacijos veiklų tema.
Konstatuojama įvykdymo būsena (įvykdyta, neįvykdyta, vykdoma) ir trumpai pakomentuojama.
2.
3.</t>
    </r>
  </si>
  <si>
    <r>
      <t xml:space="preserve">Edukaciniuose užsiėmimuose  dalyvavusių žmonių skaičius (žm.), </t>
    </r>
    <r>
      <rPr>
        <b/>
        <i/>
        <sz val="11"/>
        <rFont val="Calibri"/>
        <family val="2"/>
        <charset val="186"/>
        <scheme val="minor"/>
      </rPr>
      <t>iš jų:</t>
    </r>
  </si>
  <si>
    <t>Surengtų edukacinių užsiėmimų skaičius (vnt.)</t>
  </si>
  <si>
    <t>Edukaciniuose užsiėmimuose dalyvavusių vaikų ir mokinių skaičius (žm.)</t>
  </si>
  <si>
    <t>Edukaciniuose užsiėmimuose dalyvavusių asmenų su negalia skaičius (žm.)</t>
  </si>
  <si>
    <t xml:space="preserve">Virtualiuose edukaciniuose užsiėmimuose dalyvavusių žmonių skaičius (žm.) </t>
  </si>
  <si>
    <t xml:space="preserve">Surengtų virtualių edukacinių užsiėmimų skaičius (vnt.) </t>
  </si>
  <si>
    <t>PASLAUGŲ KOKYBĖ IR PRIEINAMUMAS</t>
  </si>
  <si>
    <r>
      <t xml:space="preserve">I. Paslaugos:
</t>
    </r>
    <r>
      <rPr>
        <i/>
        <sz val="11"/>
        <color theme="1"/>
        <rFont val="Calibri"/>
        <family val="2"/>
        <scheme val="minor"/>
      </rPr>
      <t>1. Įvardijami planuoti pagrindiniai metiniai veiksmai/darbai paslaugų tema.
Konstatuojama įvykdymo būsena (įvykdyta, neįvykdyta, vykdoma) ir trumpai pakomentuojama.
2.
3.</t>
    </r>
  </si>
  <si>
    <t>Sukurtų naujų paslaugų skaičius (vnt.)</t>
  </si>
  <si>
    <t>Sukurtų naujų e-paslaugų skaičius (vnt.)</t>
  </si>
  <si>
    <t>Sukurtų naujų fizinių paslaugų skaičius (vnt.)</t>
  </si>
  <si>
    <t>Alternatyvių fiziniam apsilankymui prieigų prie teikiamų kultūros paslaugų skaičius (vnt.)</t>
  </si>
  <si>
    <t>Paslaugų, įtrauktų į Kultūros paso paslaugų rinkinį, skaičius (vnt.)</t>
  </si>
  <si>
    <t>Suteiktų paslaugų, įtrauktų į Kultūros paso paslaugų rinkinį, skaičius (vnt.)</t>
  </si>
  <si>
    <t>Asmenims, turintiems negalią, pritaikytų paslaugų skaičius (vnt.)</t>
  </si>
  <si>
    <r>
      <t xml:space="preserve">II. Tarptautiškumas:
</t>
    </r>
    <r>
      <rPr>
        <i/>
        <sz val="11"/>
        <color theme="1"/>
        <rFont val="Calibri"/>
        <family val="2"/>
        <scheme val="minor"/>
      </rPr>
      <t>1. Įvardijami planuoti pagrindiniai metiniai veiksmai/darbai tarptautiškumo tema.
Konstatuojama įvykdymo būsena (įvykdyta, neįvykdyta, vykdoma) ir trumpai pakomentuojama.
2.
3.</t>
    </r>
  </si>
  <si>
    <t>Pristatytų/viešai atliktų naujų kūrinių, sukurtų su užsienio scenos meno organizacijomis, sudarius Jungtinės veiklos (partnerystės) ar Bendradarbiavimo sutartį, skaičius (vnt.)</t>
  </si>
  <si>
    <t xml:space="preserve">Užsienio scenos meno organizacijų, su kuriomis įstaiga sudarė Jungtinės veiklos (partnerystės) ar Bendradarbiavimo sutartį ir pristatė / viešai atliko kūrinį, skaičius (vnt.)
</t>
  </si>
  <si>
    <t>Tarptautinių projektų, kuriuos įgyvendina(-o) arba dalyvauja(-o) įgyvendinant įstaiga, skaičius (vnt.)</t>
  </si>
  <si>
    <t>Tarptautinių projektų, kuriuos įgyvendina(-o) įstaiga, skaičius (vnt.)</t>
  </si>
  <si>
    <t>Tarptautinių projektų Lietuvoje ir užsienyje, kuriuose dalyvauja(-o) įstaiga, skaičius (vnt.)</t>
  </si>
  <si>
    <t>Tarptautinių organizacijų, kurių narė įvairiomis formomis yra įstaiga, skaičius (vnt.)</t>
  </si>
  <si>
    <t>Įstaigos narystės tarptautinėse organizacijose skaičius (vnt.)</t>
  </si>
  <si>
    <t>Tarptautinių darbo grupių, kurių ekspertinėse veiklose dalyvavo įstaigos darbuotojai, skaičius (vnt.)</t>
  </si>
  <si>
    <r>
      <t xml:space="preserve">III. Tarpsektorinis bendradarbiavimas:
</t>
    </r>
    <r>
      <rPr>
        <i/>
        <sz val="11"/>
        <color theme="1"/>
        <rFont val="Calibri"/>
        <family val="2"/>
        <scheme val="minor"/>
      </rPr>
      <t xml:space="preserve">1. Įvardijami planuoti pagrindiniai metiniai veiksmai/darbai tarpsektorinio bendradarbiavimo tema.
Konstatuojama įvykdymo būsena (įvykdyta, neįvykdyta, vykdoma) ir trumpai pakomentuojama.
2.
</t>
    </r>
    <r>
      <rPr>
        <i/>
        <sz val="11"/>
        <color theme="1"/>
        <rFont val="Calibri"/>
        <family val="2"/>
        <charset val="186"/>
        <scheme val="minor"/>
      </rPr>
      <t>3</t>
    </r>
    <r>
      <rPr>
        <sz val="11"/>
        <color theme="1"/>
        <rFont val="Calibri"/>
        <family val="2"/>
        <charset val="186"/>
        <scheme val="minor"/>
      </rPr>
      <t>.</t>
    </r>
  </si>
  <si>
    <t>Bendrų pasirodymų su kitomis Lietuvos scenos meno įstaigomis skaičius (vnt.)</t>
  </si>
  <si>
    <t>Bendradarbiaujant su kitomis įstaigomis ir organizacijomis  įgyvendintų iniciatyvų skaičius (vnt.)</t>
  </si>
  <si>
    <t>Bendradarbiaujant su kitomis kultūros įstaigomis įgyvendintų iniciatyvų skaičius (vnt.)</t>
  </si>
  <si>
    <t>Bendradarbiaujant su švietimo ir mokslo įstaigomis įgyvendintų iniciatyvų skaičius (vnt.)</t>
  </si>
  <si>
    <t>Bendradarbiaujant su bendruomenėmis įgyvendintų iniciatyvų skaičius (vnt.)</t>
  </si>
  <si>
    <t>Bendradarbiaujant su nevyriausybinėmis organizacijomis įgyvendintų iniciatyvų skaičius (vnt.)</t>
  </si>
  <si>
    <t>Bendradarbiaujant su verslo įmonėmis ir organizacijomis bei valstybės įmonėmis įgyvendintų iniciatyvų skaičius (vnt.)</t>
  </si>
  <si>
    <r>
      <t xml:space="preserve">IV. Rinkodara:
</t>
    </r>
    <r>
      <rPr>
        <i/>
        <sz val="11"/>
        <color theme="1"/>
        <rFont val="Calibri"/>
        <family val="2"/>
        <scheme val="minor"/>
      </rPr>
      <t>1. Įvardijami planuoti pagrindiniai metiniai veiksmai/darbai rinkodaros tema.
Konstatuojama įvykdymo būsena (įvykdyta, neįvykdyta, vykdoma) ir trumpai pakomentuojama.
2.
3.</t>
    </r>
  </si>
  <si>
    <t>Atliktų lankytojų tyrimų skaičius (vnt.</t>
  </si>
  <si>
    <t>Įstaigos administruojamų paskyrų socialiniuose tinkluose sekėjų skaičius (vnt.)</t>
  </si>
  <si>
    <t>Virtualiųjų apsilankymų administruojamose interneto svetainėse ataskaitiniais metais skaičius (vnt.)</t>
  </si>
  <si>
    <r>
      <t xml:space="preserve">V. Savanoriavimas, socialinis dalyvavimas:
</t>
    </r>
    <r>
      <rPr>
        <i/>
        <sz val="11"/>
        <color theme="1"/>
        <rFont val="Calibri"/>
        <family val="2"/>
        <scheme val="minor"/>
      </rPr>
      <t>1. Įvardijami planuoti pagrindiniai metiniai veiksmai/darbai savanoriavimo, socialinio dalyvavimo tema.
Konstatuojama įvykdymo būsena (įvykdyta, neįvykdyta, vykdoma) ir trumpai pakomentuojama.
2.
3.</t>
    </r>
  </si>
  <si>
    <t>Įstaigoje ir/ar jo renginiuose bent kartą dirbusių savanorių skaičius (vnt.)</t>
  </si>
  <si>
    <t>BENDROSIOS FUNKCIJOS</t>
  </si>
  <si>
    <t>Žmogiškieji ištekliai</t>
  </si>
  <si>
    <r>
      <t xml:space="preserve">I. Personalo valdymas:
</t>
    </r>
    <r>
      <rPr>
        <i/>
        <sz val="11"/>
        <color theme="1"/>
        <rFont val="Calibri"/>
        <family val="2"/>
        <scheme val="minor"/>
      </rPr>
      <t>1. Įvardijami planuoti pagrindiniai metiniai veiksmai/darbai personalo valdymo tema.
Konstatuojama įvykdymo būsena (įvykdyta, neįvykdyta, vykdoma) ir trumpai pakomentuojama.
2.
3.</t>
    </r>
  </si>
  <si>
    <t>Užimtų pareigybių dalis (proc.)</t>
  </si>
  <si>
    <r>
      <t xml:space="preserve">Patvirtintas pareigybių skaičius (vnt.), </t>
    </r>
    <r>
      <rPr>
        <b/>
        <i/>
        <sz val="11"/>
        <color theme="1"/>
        <rFont val="Calibri"/>
        <family val="2"/>
        <charset val="186"/>
        <scheme val="minor"/>
      </rPr>
      <t>iš jų:</t>
    </r>
  </si>
  <si>
    <t>Bendrosios veiklos srities darbuotojų skaičius, tenkantis vienam specialiosios veiklos srities darbuotojui (vnt.)</t>
  </si>
  <si>
    <r>
      <t xml:space="preserve">Patvirtintų pareigybių bendrosios veiklos srityje skaičius (vnt.), </t>
    </r>
    <r>
      <rPr>
        <b/>
        <sz val="11"/>
        <color theme="1"/>
        <rFont val="Calibri"/>
        <family val="2"/>
        <charset val="186"/>
        <scheme val="minor"/>
      </rPr>
      <t>iš jų:</t>
    </r>
  </si>
  <si>
    <t>Patvirtintų D lygio pareigybių skaičius (vnt.)</t>
  </si>
  <si>
    <r>
      <t xml:space="preserve">Patvirtintų pareigybių specialiosios veiklos srityje skaičius (vnt.), </t>
    </r>
    <r>
      <rPr>
        <b/>
        <i/>
        <sz val="11"/>
        <color theme="1"/>
        <rFont val="Calibri"/>
        <family val="2"/>
        <charset val="186"/>
        <scheme val="minor"/>
      </rPr>
      <t>iš jų:</t>
    </r>
  </si>
  <si>
    <t>Patvirtintų kultūros ir meno darbuotojų pareigybių skaičius (vnt.)</t>
  </si>
  <si>
    <t>Neužimtų pareigybių skaičius (vnt.)</t>
  </si>
  <si>
    <t>Darbuotojų skaičius, tenkantis vienam vadovaujančiam darbuotojui (vnt.)</t>
  </si>
  <si>
    <t>Patvirtintų vadovaujančių darbuotojų pareigybių skaičius (vnt.)</t>
  </si>
  <si>
    <r>
      <t>Metinės įstaigos išlaidos darbo užmokesčiui (eurai)</t>
    </r>
    <r>
      <rPr>
        <i/>
        <sz val="11"/>
        <color theme="1"/>
        <rFont val="Calibri"/>
        <family val="2"/>
        <charset val="186"/>
        <scheme val="minor"/>
      </rPr>
      <t>,</t>
    </r>
    <r>
      <rPr>
        <b/>
        <i/>
        <sz val="11"/>
        <color theme="1"/>
        <rFont val="Calibri"/>
        <family val="2"/>
        <charset val="186"/>
        <scheme val="minor"/>
      </rPr>
      <t xml:space="preserve"> iš jų:</t>
    </r>
  </si>
  <si>
    <t>Metinės įstaigos išlaidos kultūros ir meno darbuotojų darbo užmokesčiui (eurai)</t>
  </si>
  <si>
    <r>
      <t xml:space="preserve">II. Kvalifikacijos tobulinimas:
</t>
    </r>
    <r>
      <rPr>
        <i/>
        <sz val="11"/>
        <color theme="1"/>
        <rFont val="Calibri"/>
        <family val="2"/>
        <scheme val="minor"/>
      </rPr>
      <t>1. Įvardijami planuoti pagrindiniai metiniai veiksmai/darbai kvalifikacijos tobulinimo tema.
Konstatuojama įvykdymo būsena (įvykdyta, neįvykdyta, vykdoma) ir trumpai pakomentuojama.
2.
3.</t>
    </r>
  </si>
  <si>
    <t>Kvalifikaciją tobulinusių darbuotojų dalis (proc.)</t>
  </si>
  <si>
    <r>
      <t>Kvalifikaciją tobulinusių darbuotojų skaičius (vnt.),</t>
    </r>
    <r>
      <rPr>
        <i/>
        <sz val="11"/>
        <color theme="1"/>
        <rFont val="Calibri"/>
        <family val="2"/>
        <charset val="186"/>
        <scheme val="minor"/>
      </rPr>
      <t xml:space="preserve"> </t>
    </r>
    <r>
      <rPr>
        <b/>
        <i/>
        <sz val="11"/>
        <color theme="1"/>
        <rFont val="Calibri"/>
        <family val="2"/>
        <charset val="186"/>
        <scheme val="minor"/>
      </rPr>
      <t>iš jų:</t>
    </r>
  </si>
  <si>
    <t>Nemokamai kvalifikaciją tobulinusių darbuotojų skaičius (vnt.)</t>
  </si>
  <si>
    <t>Vidutinės išlaidos vieno darbuotojo kvalifikacijos tobulinimui (eurai)</t>
  </si>
  <si>
    <t>Metinės įstaigos išlaidos darbuotojų kvalifikacijai tobulinti (eurai)</t>
  </si>
  <si>
    <t>Finansai</t>
  </si>
  <si>
    <r>
      <t xml:space="preserve">I. Pritrauktos papildomos lėšos:
</t>
    </r>
    <r>
      <rPr>
        <i/>
        <sz val="11"/>
        <color theme="1"/>
        <rFont val="Calibri"/>
        <family val="2"/>
        <scheme val="minor"/>
      </rPr>
      <t>1. Įvardijami planuoti pagrindiniai metiniai veiksmai/darbai pritrauktų papildomų lėšų tema.
Konstatuojama įvykdymo būsena (įvykdyta, neįvykdyta, vykdoma) ir trumpai pakomentuojama.
2.
3.</t>
    </r>
  </si>
  <si>
    <t>Įstaigos uždirbtos lėšos (pajamų įmokos) (eurai)</t>
  </si>
  <si>
    <r>
      <t>Įstaigos uždirbtos lėšos (pajamų įmokos) už suteiktas paslaugas (eurai),</t>
    </r>
    <r>
      <rPr>
        <b/>
        <i/>
        <sz val="11"/>
        <color theme="1"/>
        <rFont val="Calibri"/>
        <family val="2"/>
        <charset val="186"/>
        <scheme val="minor"/>
      </rPr>
      <t xml:space="preserve"> iš jų:</t>
    </r>
    <r>
      <rPr>
        <sz val="11"/>
        <color theme="1"/>
        <rFont val="Calibri"/>
        <family val="2"/>
        <scheme val="minor"/>
      </rPr>
      <t xml:space="preserve">
</t>
    </r>
    <r>
      <rPr>
        <sz val="11"/>
        <rFont val="Calibri"/>
        <family val="2"/>
        <scheme val="minor"/>
      </rPr>
      <t xml:space="preserve">
</t>
    </r>
  </si>
  <si>
    <t xml:space="preserve">Įstaigos uždirbtos lėšos (pajamų įmokos) už parduotus bilietus (eurai)
</t>
  </si>
  <si>
    <t>Įstaigos uždirbtos lėšos (pajamų įmokos) už parduotas prekes (eurai)</t>
  </si>
  <si>
    <t>Įstaigos uždirbtos lėšos (pajamų įmokos) iš turto nuomos (eurai)</t>
  </si>
  <si>
    <t>Kitos įstaigos uždirbtos pajamos (eurai)</t>
  </si>
  <si>
    <t>Įstaigos pritrauktos lėšos (eurai)</t>
  </si>
  <si>
    <r>
      <t>Gautos projektinio finansavimo lėšos veiklai (eurai),</t>
    </r>
    <r>
      <rPr>
        <b/>
        <i/>
        <sz val="11"/>
        <color theme="1"/>
        <rFont val="Calibri"/>
        <family val="2"/>
        <scheme val="minor"/>
      </rPr>
      <t xml:space="preserve"> iš jų:</t>
    </r>
  </si>
  <si>
    <t>Gautos pažangos lėšos veiklai (eurai)</t>
  </si>
  <si>
    <t>Gautos tęstinės projektinio finansavimo lėšos iš Kultūros ministerijos (eurai)</t>
  </si>
  <si>
    <t>Gautos tęstinės projektinio finansavimo lėšos iš Lietuvos kultūros tarybos (eurai)</t>
  </si>
  <si>
    <t>Gautos tęstinės projektinio finansavimo lėšos iš savivaldybių (eurai)</t>
  </si>
  <si>
    <t>Gautos tęstinės projektinio finansavimo lėšos iš kitų institucijų ir/ar organizacijų (eurai)</t>
  </si>
  <si>
    <t>Gauta parama pinigais (eurai)</t>
  </si>
  <si>
    <t>Gauta parama paslaugomis ir turtu (eurai)</t>
  </si>
  <si>
    <t>Gautas kitas finansavimas veiklai (eurai)</t>
  </si>
  <si>
    <t>Turtas</t>
  </si>
  <si>
    <r>
      <t xml:space="preserve">I. Nekilnojamo turto valdymas
</t>
    </r>
    <r>
      <rPr>
        <i/>
        <sz val="11"/>
        <rFont val="Calibri"/>
        <family val="2"/>
        <scheme val="minor"/>
      </rPr>
      <t>1. Įvardijami planuoti pagrindiniai metiniai veiksmai/darbai nekilnojamo turto valdymo tema.
Konstatuojama įvykdymo būsena (įvykdyta, neįvykdyta, vykdoma) ir trumpai pakomentuojama.
2.
3.</t>
    </r>
  </si>
  <si>
    <t>Įstaigos valdomų ar naudojamų pastatų ir / ar patalpų  1 kv. m išlaikymo kaina (eurai)</t>
  </si>
  <si>
    <t>Įstaigos patikėjimo teise valdomų pastatų ir / ar patalpų bendras plotas (kv. m)</t>
  </si>
  <si>
    <r>
      <t>Įstaigos išsinuomotų pastatų ir / ar patalpų bendras plotas (kv. m),</t>
    </r>
    <r>
      <rPr>
        <b/>
        <i/>
        <sz val="11"/>
        <color theme="1"/>
        <rFont val="Calibri"/>
        <family val="2"/>
        <charset val="186"/>
        <scheme val="minor"/>
      </rPr>
      <t xml:space="preserve"> iš jų:</t>
    </r>
  </si>
  <si>
    <t>Iš Turto banko išsinuomotų pastatų ir / ar patalpų bendras plotas (kv. m)</t>
  </si>
  <si>
    <t>Įstaigos panaudos pagrindais gautų pastatų ir/ ar patalpų bendras plotas (kv. m)</t>
  </si>
  <si>
    <t>Įstaigos panaudos pagrindais perduotų pastatų ir / ar patalpų bendras plotas (kv. m)</t>
  </si>
  <si>
    <t>Įstaigos išnuomotų pastatų ir/ ar patalpų bendras plotas (kv. m)</t>
  </si>
  <si>
    <r>
      <t>Metinės įstaigos valdomų ar naudojamų pastatų ir / ar patalpų išlaikymo išlaidos (eurai),</t>
    </r>
    <r>
      <rPr>
        <b/>
        <sz val="11"/>
        <color theme="1"/>
        <rFont val="Calibri"/>
        <family val="2"/>
        <charset val="186"/>
        <scheme val="minor"/>
      </rPr>
      <t xml:space="preserve"> iš jų:</t>
    </r>
  </si>
  <si>
    <t>Metinės įstaigos iš Turto banko išsinuomotų pastatų ir / ar patalpų nuomos išlaidos (eurai)</t>
  </si>
  <si>
    <r>
      <t xml:space="preserve">II. Kilnojamo turto valdymas:
</t>
    </r>
    <r>
      <rPr>
        <i/>
        <sz val="11"/>
        <rFont val="Calibri"/>
        <family val="2"/>
        <scheme val="minor"/>
      </rPr>
      <t>1. Įvardijami planuoti pagrindiniai metiniai veiksmai/darbai kilnojamo turto valdymo tema.
Konstatuojama įvykdymo būsena (įvykdyta, neįvykdyta, vykdoma) ir trumpai pakomentuojama.
2.
3.</t>
    </r>
  </si>
  <si>
    <t>Įstaigos naudojamos vienos tarnybinės transporto priemonės išlaikymo kaina (eurai)</t>
  </si>
  <si>
    <r>
      <t xml:space="preserve">Įstaigos naudojamos tarnybinės transporto priemonės (vnt.), </t>
    </r>
    <r>
      <rPr>
        <b/>
        <sz val="11"/>
        <color theme="1"/>
        <rFont val="Calibri"/>
        <family val="2"/>
        <charset val="186"/>
        <scheme val="minor"/>
      </rPr>
      <t>iš jų:</t>
    </r>
  </si>
  <si>
    <t>Įstaigos patikėjimo teise valdomos tarnybinės transporto priemonės (vnt.)</t>
  </si>
  <si>
    <t>Įstaigos išsinuomotos ir (ar) pagal panaudos sutartį gautos tarnybinės transporto priemonės (vnt.)</t>
  </si>
  <si>
    <t>Tarnybinių transporto priemonių išlaikymo išlaidos, tenkančios vienam nuvažiuotam kilometrui (eurai)</t>
  </si>
  <si>
    <t>Metinis įstaigos naudojamų tarnybinių transporto priemonių nuvažiuotas kilometražas (km)</t>
  </si>
  <si>
    <t>Nustatytas metinis įstaigos tarnybinių transporto priemonių išlaidų dydis (eurai)</t>
  </si>
  <si>
    <t>Metinės įstaigos tarnybinių  transporto priemonių išlaikymo išlaidos (eurai)</t>
  </si>
  <si>
    <t>Investicijų projektai</t>
  </si>
  <si>
    <r>
      <t xml:space="preserve">I. Projektų valdymas:
</t>
    </r>
    <r>
      <rPr>
        <i/>
        <sz val="11"/>
        <color theme="1"/>
        <rFont val="Calibri"/>
        <family val="2"/>
        <scheme val="minor"/>
      </rPr>
      <t>1. Įvardijami planuoti pagrindiniai metiniai veiksmai/darbai projektų valdymo tema.
Konstatuojama įvykdymo būsena (įvykdyta, neįvykdyta, vykdoma) ir trumpai pakomentuojama.
2.
3.</t>
    </r>
  </si>
  <si>
    <r>
      <t xml:space="preserve">Investicijų projekto </t>
    </r>
    <r>
      <rPr>
        <b/>
        <i/>
        <sz val="11"/>
        <color rgb="FFC00000"/>
        <rFont val="Calibri"/>
        <family val="2"/>
        <scheme val="minor"/>
      </rPr>
      <t>X</t>
    </r>
    <r>
      <rPr>
        <b/>
        <sz val="11"/>
        <rFont val="Calibri"/>
        <family val="2"/>
        <scheme val="minor"/>
      </rPr>
      <t xml:space="preserve"> įgyvendinimo pažanga (proc.)</t>
    </r>
  </si>
  <si>
    <r>
      <t>Investicijų projekto</t>
    </r>
    <r>
      <rPr>
        <i/>
        <sz val="11"/>
        <color theme="1"/>
        <rFont val="Calibri"/>
        <family val="2"/>
        <scheme val="minor"/>
      </rPr>
      <t xml:space="preserve"> </t>
    </r>
    <r>
      <rPr>
        <i/>
        <sz val="11"/>
        <color rgb="FFC00000"/>
        <rFont val="Calibri"/>
        <family val="2"/>
        <scheme val="minor"/>
      </rPr>
      <t>X</t>
    </r>
    <r>
      <rPr>
        <sz val="11"/>
        <color rgb="FFC00000"/>
        <rFont val="Calibri"/>
        <family val="2"/>
        <scheme val="minor"/>
      </rPr>
      <t xml:space="preserve"> </t>
    </r>
    <r>
      <rPr>
        <sz val="11"/>
        <color theme="1"/>
        <rFont val="Calibri"/>
        <family val="2"/>
        <scheme val="minor"/>
      </rPr>
      <t>bendra vertė (eurai)</t>
    </r>
  </si>
  <si>
    <r>
      <t xml:space="preserve">Lėšų panaudojimas, įgyvendinant investicijų projektą </t>
    </r>
    <r>
      <rPr>
        <i/>
        <sz val="11"/>
        <color rgb="FFC00000"/>
        <rFont val="Calibri"/>
        <family val="2"/>
        <scheme val="minor"/>
      </rPr>
      <t>X</t>
    </r>
    <r>
      <rPr>
        <sz val="11"/>
        <color theme="1"/>
        <rFont val="Calibri"/>
        <family val="2"/>
        <scheme val="minor"/>
      </rPr>
      <t xml:space="preserve"> (eurai)</t>
    </r>
  </si>
  <si>
    <t>Viešieji pirkimai</t>
  </si>
  <si>
    <r>
      <t xml:space="preserve">I. Viešųjų pirkimų vykdymas:
</t>
    </r>
    <r>
      <rPr>
        <i/>
        <sz val="11"/>
        <color theme="1"/>
        <rFont val="Calibri"/>
        <family val="2"/>
        <scheme val="minor"/>
      </rPr>
      <t>1. Įvardijami planuoti pagrindiniai metiniai veiksmai/darbai viešųjų pirkimų vykdymo tema.
Konstatuojama įvykdymo būsena (įvykdyta, neįvykdyta, vykdoma) ir trumpai pakomentuojama.
2.
3.</t>
    </r>
  </si>
  <si>
    <t>Bendras vykdomų viešųjų pirkimų įvertinimas (spalva, balai)</t>
  </si>
  <si>
    <t>,</t>
  </si>
  <si>
    <t>Žaliųjų pirkimų dalis (pagal vertę) (proc.)</t>
  </si>
  <si>
    <t>Bendra vykdytų pirkimų vertė (vnt.)</t>
  </si>
  <si>
    <t>Vykdytų žaliųjų pirkimų vertė (vnt.)</t>
  </si>
  <si>
    <t>.</t>
  </si>
  <si>
    <t>(Pasirašančio asmens pareigos)</t>
  </si>
  <si>
    <t>(parašas)</t>
  </si>
  <si>
    <t>(Vardas Pavardė)</t>
  </si>
  <si>
    <t xml:space="preserve">(Lietuvos Respublikos kultūros ministro </t>
  </si>
  <si>
    <r>
      <rPr>
        <sz val="16"/>
        <rFont val="Calibri Light"/>
        <family val="2"/>
        <charset val="186"/>
        <scheme val="major"/>
      </rPr>
      <t>[KULTŪROS MINISTRO VALDYMO SRIČIŲ BIUDŽETINIŲ ĮSTAIGŲ (MUZIEJŲ) METINIO VEIKLOS PLANO VYKDYMO ATASKAITOS FORMA]</t>
    </r>
    <r>
      <rPr>
        <b/>
        <sz val="16"/>
        <color rgb="FFC00000"/>
        <rFont val="Calibri Light"/>
        <family val="2"/>
        <charset val="186"/>
        <scheme val="major"/>
      </rPr>
      <t xml:space="preserve">
(MUZIEJAUS PAVADINIMAS)</t>
    </r>
    <r>
      <rPr>
        <b/>
        <sz val="16"/>
        <rFont val="Calibri Light"/>
        <family val="2"/>
        <charset val="186"/>
        <scheme val="major"/>
      </rPr>
      <t xml:space="preserve">
20</t>
    </r>
    <r>
      <rPr>
        <b/>
        <i/>
        <sz val="16"/>
        <color rgb="FFC00000"/>
        <rFont val="Calibri Light"/>
        <family val="2"/>
        <charset val="186"/>
        <scheme val="major"/>
      </rPr>
      <t xml:space="preserve">XX </t>
    </r>
    <r>
      <rPr>
        <b/>
        <sz val="16"/>
        <rFont val="Calibri Light"/>
        <family val="2"/>
        <charset val="186"/>
        <scheme val="major"/>
      </rPr>
      <t>METŲ VEIKLOS PLANO VYKDYMO ATASKAITA</t>
    </r>
  </si>
  <si>
    <t>2.</t>
  </si>
  <si>
    <t xml:space="preserve">Lankytojų skaičius (žm.)
</t>
  </si>
  <si>
    <t>Lankytojų skaičius muziejaus ekspozicijose ir parodose (žm.)</t>
  </si>
  <si>
    <t>Apsilankiusių muziejaus ekspozicijose ir parodose  asmenų, turinčių negalią, skaičius (žm.)</t>
  </si>
  <si>
    <t>Lankytojų skaičius muziejaus fonduose (žm.)</t>
  </si>
  <si>
    <t xml:space="preserve">Apsilankymų muziejaus virtualiose parodose skaičius (vnt.) </t>
  </si>
  <si>
    <r>
      <t>Nemokamai apsilankiusių lankytojų skaičius (žm.),</t>
    </r>
    <r>
      <rPr>
        <i/>
        <sz val="11"/>
        <rFont val="Calibri"/>
        <family val="2"/>
        <charset val="186"/>
        <scheme val="minor"/>
      </rPr>
      <t xml:space="preserve"> </t>
    </r>
    <r>
      <rPr>
        <b/>
        <i/>
        <sz val="11"/>
        <rFont val="Calibri"/>
        <family val="2"/>
        <charset val="186"/>
        <scheme val="minor"/>
      </rPr>
      <t>iš jų:</t>
    </r>
  </si>
  <si>
    <t>Nemokamai apsilankiusių lankytojų skaičius paskutiniais mėnesių sekmadieniais (žm.)</t>
  </si>
  <si>
    <r>
      <t xml:space="preserve">II. Muziejaus rinkiniai:
</t>
    </r>
    <r>
      <rPr>
        <i/>
        <sz val="11"/>
        <color theme="1"/>
        <rFont val="Calibri"/>
        <family val="2"/>
        <scheme val="minor"/>
      </rPr>
      <t>1. Įvardijami numatomi pagrindiniai metiniai veiksmai/darbai muziejaus rinkinių tema.</t>
    </r>
    <r>
      <rPr>
        <b/>
        <sz val="11"/>
        <color theme="1"/>
        <rFont val="Calibri"/>
        <family val="2"/>
        <scheme val="minor"/>
      </rPr>
      <t xml:space="preserve">
</t>
    </r>
    <r>
      <rPr>
        <i/>
        <sz val="11"/>
        <color theme="1"/>
        <rFont val="Calibri"/>
        <family val="2"/>
        <scheme val="minor"/>
      </rPr>
      <t>Konstatuojama įvykdymo būsena (įvykdyta, neįvykdyta, vykdoma) ir trumpai pakomentuojama.
2.
3.</t>
    </r>
  </si>
  <si>
    <t>Visuomenei pristatyta muziejaus rinkinio dalis (proc.)</t>
  </si>
  <si>
    <t xml:space="preserve">Muziejaus rinkiniuose saugomų muziejinių vertybių skaičius (kaupiamieji vnt.) </t>
  </si>
  <si>
    <t>Muziejaus rinkiniuose saugomų muziejinių vertybių bendra vertė (eurai)</t>
  </si>
  <si>
    <t xml:space="preserve">Įsigytų muziejinių vertybių skaičius (vnt.) </t>
  </si>
  <si>
    <t>Metinės išlaidos kilnojamųjų kultūros vertybių įsigijimui (eurai)</t>
  </si>
  <si>
    <t>Eksponuotų muziejaus rinkiniuose saugomų muziejinių vertybių skaičius (vnt.)</t>
  </si>
  <si>
    <t>Virtualiai eksponuotų muziejaus rinkiniuose saugomų muziejinių vertybių skaičius (vnt.)</t>
  </si>
  <si>
    <t>Išleistų muziejaus rinkinius populiarinančių leidinių skaičius (vnt.)</t>
  </si>
  <si>
    <t>Mokslinių publikacijų skaičius (vnt.)</t>
  </si>
  <si>
    <t>Surengtų parodų skaičius (vnt.)</t>
  </si>
  <si>
    <t>Surengtų parodų muziejuje skaičius (vnt.)</t>
  </si>
  <si>
    <t>Surengtų parodų kitur Lietuvoje skaičius (vnt.)</t>
  </si>
  <si>
    <t>Surengtų parodų užsienyje skaičius (vnt.)</t>
  </si>
  <si>
    <t>Surengtų virtualių parodų skaičius (vnt.)</t>
  </si>
  <si>
    <t>Lituanistinių muziejinių vertybių aktualizavimo veiklų skaičius (vnt.)</t>
  </si>
  <si>
    <t>Atliekamų paieškos ir kitų tyrimų apie kultūros vertybes, esančias užsienyje, skaičius (vnt.)</t>
  </si>
  <si>
    <t>Įsigytų lituanistinių muziejinių vertybių iš užsienio skaičius (vnt.)</t>
  </si>
  <si>
    <t>Surengtų parodų ir (ar) kitų muziejaus renginių apie lituanistines vertybes, esančias užsienyje, skaičius (vnt.)</t>
  </si>
  <si>
    <t>Tikrąja verte įvertintų muziejaus rinkiniuose saugomų muziejinių vertybių dalis (proc.)</t>
  </si>
  <si>
    <t>Pervertintų tikrąja verte muziejaus rinkiniuose saugomų muziejinių vertybių skaičius (vnt.)</t>
  </si>
  <si>
    <t>Įvertintų tikrąja verte muziejaus rinkiniuose saugomų muziejinių vertybių skaičius (vnt.)</t>
  </si>
  <si>
    <t>Būtino konservuoti ir restauruoti muziejaus rinkinio dalis (proc.)</t>
  </si>
  <si>
    <t>Konservuotų muziejinių vertybių  skaičius (vnt.)</t>
  </si>
  <si>
    <t>Restauruotų muziejinių vertybių skaičius (vnt.)</t>
  </si>
  <si>
    <t>Būtinų konservuoti ir restauruoti muziejaus rinkiniuose saugomų muziejinių vertybių  skaičius (vnt.)</t>
  </si>
  <si>
    <t>Restauruotų muziejinių vertybių, priklausančių kitiems muziejams, įstaigoms ir privatiems asmenims, skaičius (vnt.)</t>
  </si>
  <si>
    <t xml:space="preserve">Suteiktų metodinių prevencinio konservavimo, konservavimo, restauravimo ir technologinių tyrimų konsultacijų skaičius (vnt.) </t>
  </si>
  <si>
    <t xml:space="preserve">Konsultuotų kitų muziejų specialistų rinkinių apsaugos, apskaitos, eksponavimo, tyrimo, parodų rengimo, edukacijos ir kitais muziejiniais klausimais skaičius (asm.) 
</t>
  </si>
  <si>
    <t>Suteiktų metodinių konsultacijų rinkinių apsaugos, apskaitos, eksponavimo, tyrimo, parodų rengimo, edukacijos ir kitais muziejiniais klausimais kitų muziejų specialistams skaičius (vnt.)</t>
  </si>
  <si>
    <t>Surengtų dalijimosi gerąja praktika veiklų rinkinių apsaugos, apskaitos, eksponavimo ir tyrimo klausimais kitų muziejų specialistams skaičius (vnt.)</t>
  </si>
  <si>
    <r>
      <t xml:space="preserve">III. Kultūrinės edukacijos veikla:
</t>
    </r>
    <r>
      <rPr>
        <i/>
        <sz val="11"/>
        <color theme="1"/>
        <rFont val="Calibri"/>
        <family val="2"/>
        <scheme val="minor"/>
      </rPr>
      <t>1. Įvardijami planuoti pagrindiniai metiniai veiksmai/darbai kultūrinės edukacijos veiklos tema.
Konstatuojama įvykdymo būsena (įvykdyta, neįvykdyta, vykdoma) ir trumpai pakomentuojama.
2.
3.</t>
    </r>
  </si>
  <si>
    <r>
      <t>Edukaciniuose užsiėmimuose  dalyvavusių žmonių skaičius (žm.),</t>
    </r>
    <r>
      <rPr>
        <b/>
        <i/>
        <sz val="11"/>
        <rFont val="Calibri"/>
        <family val="2"/>
        <charset val="186"/>
        <scheme val="minor"/>
      </rPr>
      <t xml:space="preserve"> iš jų:</t>
    </r>
  </si>
  <si>
    <t>Muziejaus sukurtų virtualių edukacinių produktų skaičius (vnt.)</t>
  </si>
  <si>
    <t>Muziejaus sukurtų virtualių edukacinių produktų peržiūrų skaičius (vnt.)</t>
  </si>
  <si>
    <t>Ekskursijose dalyvavusių žmonių skaičius (žm.)</t>
  </si>
  <si>
    <t>Organizuotų ekskursijų skaičius (vnt.)</t>
  </si>
  <si>
    <t>Virtualiose ekskursijose (turuose)  dalyvavusių žmonių skaičius (žm.)</t>
  </si>
  <si>
    <t>Virtualių ekskursijų (turų) skaičius (vnt.)</t>
  </si>
  <si>
    <r>
      <t xml:space="preserve">IV. Skaitmeninimas:
</t>
    </r>
    <r>
      <rPr>
        <i/>
        <sz val="11"/>
        <color theme="1"/>
        <rFont val="Calibri"/>
        <family val="2"/>
        <scheme val="minor"/>
      </rPr>
      <t>1. Įvardijami numatomi pagrindiniai metiniai veiksmai/darbai skaitmeninimo tema.
Konstatuojama įvykdymo būsena (įvykdyta, neįvykdyta, vykdoma) ir trumpai pakomentuojama.
2.
3.</t>
    </r>
  </si>
  <si>
    <t>Suskaitmenintų ir skaitmeninių kultūros paveldo objektų peržiūrų skaičius, tenkantis vienam objektui (vnt.)</t>
  </si>
  <si>
    <t>Suskaitmenintų ir skaitmeninių kultūros paveldo objektų skaičius iš viso (vnt.)</t>
  </si>
  <si>
    <t>Suskaitmenintų kultūros paveldo objektų skaičius (vnt.)</t>
  </si>
  <si>
    <t>Suskaitmenintų ir skaitmeninių kultūros paveldo objektų peržiūrų skaičius (vnt.)</t>
  </si>
  <si>
    <t>LIMIS portale prieinamų suskaitmenintų ir skaitmeninių kultūros paveldo objektų skaičius iš viso (vnt.)</t>
  </si>
  <si>
    <t>VEPIS sistemoje prieinamų suskaitmenintų ir skaitmeninių kultūros paveldo objektų skaičius (vnt.)</t>
  </si>
  <si>
    <t xml:space="preserve">Suskaitmenintų kultūros paveldo objektų, kurių skaitmeninių kopijų, metaduomenų ir ženklinimo kokybė atitinka ne žemesnę kaip trečią duomenų kokybės kategoriją, skaičius (vnt.) </t>
  </si>
  <si>
    <r>
      <t xml:space="preserve">Lietuvos muziejų, pasinaudojusių skaitmeninimo kompetencijų centrų paslaugomis, skaičius (vnt.) 
</t>
    </r>
    <r>
      <rPr>
        <i/>
        <sz val="11"/>
        <rFont val="Calibri"/>
        <family val="2"/>
        <charset val="186"/>
        <scheme val="minor"/>
      </rPr>
      <t>[Taikoma tik Lietuvos nacionaliniam dailės muziejui, Nacionaliniam M. K. Čiurlionio dailės muziejui, Lietuvos jūrų muziejui ir Šiaulių „Aušros“ muziejui]</t>
    </r>
  </si>
  <si>
    <t>Suteiktų metodinių konsultacijų skaitmeninimo klausimais skaičius (vnt.)</t>
  </si>
  <si>
    <t>Kitiems Lietuvos muziejams sukurtų skaitmeninių vaizdų skaičius (vnt.)</t>
  </si>
  <si>
    <r>
      <t xml:space="preserve">LIMIS portale prieinamų Lietuvos muziejų suskaitmenintų ir skaitmeninių kultūros paveldo objektų dalis (proc.) 
</t>
    </r>
    <r>
      <rPr>
        <i/>
        <sz val="11"/>
        <rFont val="Calibri"/>
        <family val="2"/>
        <charset val="186"/>
        <scheme val="minor"/>
      </rPr>
      <t>[Taikoma tik Lietuvos nacionaliniam dailės muziejui]</t>
    </r>
  </si>
  <si>
    <t>Suskaitmenintų ir skaitmeninių Lietuvos muziejų saugomų kultūros paveldo objektų skaičius iš viso (vnt.)</t>
  </si>
  <si>
    <t>Suskaitmenintų ir skaitmeninių Lietuvos muziejų kultūros paveldo objektų, prieinamų LIMIS portale, skaičius (vnt.)</t>
  </si>
  <si>
    <r>
      <t xml:space="preserve">LIMIS portale prieinamų suskaitmenintų ir skaitmeninių Lietuvos muziejų saugomų kultūros paveldo objektų dalis VEPIS sistemoje (proc.) 
</t>
    </r>
    <r>
      <rPr>
        <i/>
        <sz val="11"/>
        <rFont val="Calibri"/>
        <family val="2"/>
        <charset val="186"/>
        <scheme val="minor"/>
      </rPr>
      <t>[Taikoma tik Lietuvos nacionaliniam dailės muziejui]</t>
    </r>
  </si>
  <si>
    <t>Suskaitmenintų ir skaitmeninių kultūros paveldo objektų, pateiktų į VEPIS sistemą, skaičius iš viso (vnt.)</t>
  </si>
  <si>
    <r>
      <t xml:space="preserve">Virtualiųjų apsilankymų LIMIS portale skaičiaus pokytis lyginant su praėjusiais metais (proc.) 
</t>
    </r>
    <r>
      <rPr>
        <i/>
        <sz val="11"/>
        <rFont val="Calibri"/>
        <family val="2"/>
        <charset val="186"/>
        <scheme val="minor"/>
      </rPr>
      <t>[Taikoma tik Lietuvos nacionaliniam dailės muziejui]</t>
    </r>
  </si>
  <si>
    <t>Virtualiųjų apsilankymų LIMIS portale skaičius praėjusiais ataskaitiniais metais (vnt.)</t>
  </si>
  <si>
    <t>Virtualiųjų apsilankymų LIMIS portale skaičius (vnt.)</t>
  </si>
  <si>
    <r>
      <t xml:space="preserve">Į „Europeana“ sistemą pateiktų suskaitmenintų Lietuvos muziejų kultūros paveldo objektų skaičius iš viso (vnt.)
</t>
    </r>
    <r>
      <rPr>
        <i/>
        <sz val="11"/>
        <color theme="1"/>
        <rFont val="Calibri"/>
        <family val="2"/>
        <charset val="186"/>
        <scheme val="minor"/>
      </rPr>
      <t>[Taikoma tik Lietuvos nacionaliniam dailės muziejui]</t>
    </r>
  </si>
  <si>
    <t>Į „Europeana“ sistemą pateiktų  suskaitmenintų Lietuvos muziejų kultūros paveldo objektų skaičius (vnt.)</t>
  </si>
  <si>
    <t>Muziejaus surengtų renginių skaičius (vnt.)</t>
  </si>
  <si>
    <t>Lankytojų skaičius muziejaus organizuotuose renginiuose (žm.)</t>
  </si>
  <si>
    <t>Surengtų virtualių renginių skaičius (vnt.)</t>
  </si>
  <si>
    <t xml:space="preserve">Apsilankymų muziejaus virtualiuose renginiuose skaičius (vnt.) </t>
  </si>
  <si>
    <t>Kitų juridinių asmenų muziejuje surengtų renginių skaičius (vnt.)</t>
  </si>
  <si>
    <t>Lankytojų skaičius muziejuje kitų juridinių asmenų surengtuose  renginiuose (žm.)</t>
  </si>
  <si>
    <t>Atnaujintų/naujai įrengtų muziejaus ekspozicijų skaičius (vnt.)</t>
  </si>
  <si>
    <t>Atnaujintų muziejaus ekspozicijų skaičius (vnt.)</t>
  </si>
  <si>
    <t>Naujai įrengtų muziejaus ekspozicijų skaičius (vnt.)</t>
  </si>
  <si>
    <t>Surengtų tarptautinių parodų Lietuvoje bei užsienyje skaičius (vnt.)</t>
  </si>
  <si>
    <t>Tarptautinių projektų, kuriuos įgyvendina(-o) arba dalyvauja(-o) įgyvendinant muziejus, skaičius (vnt.)</t>
  </si>
  <si>
    <t>Tarptautinių projektų, kuriuos įgyvendina(-o) muziejus, skaičius (vnt.)</t>
  </si>
  <si>
    <t>Tarptautinių projektų Lietuvoje ir užsienyje, kuriuose dalyvauja(-o) muziejus, skaičius (vnt.)</t>
  </si>
  <si>
    <t>Tarptautinių organizacijų, kurių narys įvairiomis formomis yra muziejus, skaičius (vnt.)</t>
  </si>
  <si>
    <t>Muziejaus narystės tarptautinėse organizacijose skaičius (vnt.)</t>
  </si>
  <si>
    <t>Tarptautinių darbo grupių, kurių ekspertinėse veiklose dalyvavo muziejaus darbuotojai, skaičius (vnt.)</t>
  </si>
  <si>
    <r>
      <t xml:space="preserve">III. Tarpsektorinis bendradarbiavimas:
</t>
    </r>
    <r>
      <rPr>
        <i/>
        <sz val="11"/>
        <color theme="1"/>
        <rFont val="Calibri"/>
        <family val="2"/>
        <scheme val="minor"/>
      </rPr>
      <t>1. Įvardijami planuoti pagrindiniai metiniai veiksmai/darbai tarpsektorinio bendradarbiavimo tema.
Konstatuojama įvykdymo būsena (įvykdyta, neįvykdyta, vykdoma) ir trumpai pakomentuojama.
2.
3.</t>
    </r>
  </si>
  <si>
    <t>Jungtinių parodų su kitais Lietuvos muziejais skaičius (vnt.)</t>
  </si>
  <si>
    <t>Paskolintų muziejinių vertybių skaičius (vnt.)</t>
  </si>
  <si>
    <t>Pasiskolintų kultūros vertybių skaičius (vnt.)</t>
  </si>
  <si>
    <t>Atliktų lankytojų tyrimų skaičius (vnt.)</t>
  </si>
  <si>
    <t>Muziejaus administruojamų paskyrų socialiniuose tinkluose sekėjų skaičius (vnt.)</t>
  </si>
  <si>
    <t>Muziejuje ir/ar jos renginiuose bent kartą dirbusių savanorių skaičius (žm.)</t>
  </si>
  <si>
    <r>
      <t xml:space="preserve">Patvirtintų pareigybių bendrosios veiklos srityje skaičius (vnt.), </t>
    </r>
    <r>
      <rPr>
        <b/>
        <i/>
        <sz val="11"/>
        <color theme="1"/>
        <rFont val="Calibri"/>
        <family val="2"/>
        <charset val="186"/>
        <scheme val="minor"/>
      </rPr>
      <t>iš jų:</t>
    </r>
  </si>
  <si>
    <r>
      <t>Metinės įstaigos valdomų ar naudojamų pastatų ir / ar patalpų išlaikymo išlaidos (eurai),</t>
    </r>
    <r>
      <rPr>
        <b/>
        <sz val="11"/>
        <color theme="1"/>
        <rFont val="Calibri"/>
        <family val="2"/>
        <charset val="186"/>
        <scheme val="minor"/>
      </rPr>
      <t xml:space="preserve"> </t>
    </r>
    <r>
      <rPr>
        <b/>
        <i/>
        <sz val="11"/>
        <color theme="1"/>
        <rFont val="Calibri"/>
        <family val="2"/>
        <charset val="186"/>
        <scheme val="minor"/>
      </rPr>
      <t>iš jų:</t>
    </r>
  </si>
  <si>
    <r>
      <t xml:space="preserve">Įstaigos naudojamos tarnybinės transporto priemonės (vnt.), </t>
    </r>
    <r>
      <rPr>
        <b/>
        <i/>
        <sz val="11"/>
        <color theme="1"/>
        <rFont val="Calibri"/>
        <family val="2"/>
        <charset val="186"/>
        <scheme val="minor"/>
      </rPr>
      <t>iš jų:</t>
    </r>
  </si>
  <si>
    <r>
      <rPr>
        <sz val="16"/>
        <rFont val="Calibri Light"/>
        <family val="2"/>
        <charset val="186"/>
        <scheme val="major"/>
      </rPr>
      <t>[KULTŪROS MINISTRO VALDYMO SRIČIŲ BIUDŽETINIŲ ĮSTAIGŲ (APSKRIČIŲ BIBLIOTEKŲ) METINIO VEIKLOS PLANO VYKDYMO ATASKAITOS FORMA]</t>
    </r>
    <r>
      <rPr>
        <b/>
        <sz val="16"/>
        <color rgb="FFC00000"/>
        <rFont val="Calibri Light"/>
        <family val="2"/>
        <charset val="186"/>
        <scheme val="major"/>
      </rPr>
      <t xml:space="preserve">
(APSKRITIES BIBLIOTEKOS PAVADINIMAS) </t>
    </r>
    <r>
      <rPr>
        <b/>
        <sz val="16"/>
        <rFont val="Calibri Light"/>
        <family val="2"/>
        <charset val="186"/>
        <scheme val="major"/>
      </rPr>
      <t xml:space="preserve">
20</t>
    </r>
    <r>
      <rPr>
        <b/>
        <i/>
        <sz val="16"/>
        <color rgb="FFC00000"/>
        <rFont val="Calibri Light"/>
        <family val="2"/>
        <charset val="186"/>
        <scheme val="major"/>
      </rPr>
      <t>XX</t>
    </r>
    <r>
      <rPr>
        <b/>
        <i/>
        <sz val="16"/>
        <rFont val="Calibri Light"/>
        <family val="2"/>
        <charset val="186"/>
        <scheme val="major"/>
      </rPr>
      <t xml:space="preserve"> </t>
    </r>
    <r>
      <rPr>
        <b/>
        <sz val="16"/>
        <rFont val="Calibri Light"/>
        <family val="2"/>
        <charset val="186"/>
        <scheme val="major"/>
      </rPr>
      <t>METŲ VEIKLOS PLANO VYKDYMO ATASKAITA</t>
    </r>
  </si>
  <si>
    <r>
      <rPr>
        <sz val="11"/>
        <color theme="1"/>
        <rFont val="Calibri"/>
        <family val="2"/>
        <charset val="186"/>
        <scheme val="minor"/>
      </rPr>
      <t xml:space="preserve"> Stebėsenos rodiklis, matavimo vienetas</t>
    </r>
  </si>
  <si>
    <r>
      <t xml:space="preserve">Sudėtinis </t>
    </r>
    <r>
      <rPr>
        <sz val="11"/>
        <color theme="1"/>
        <rFont val="Calibri"/>
        <family val="2"/>
        <charset val="186"/>
        <scheme val="minor"/>
      </rPr>
      <t>stebėsenos rodiklis, 
matavimo vienetas</t>
    </r>
  </si>
  <si>
    <r>
      <rPr>
        <b/>
        <sz val="14"/>
        <color theme="1"/>
        <rFont val="Calibri"/>
        <family val="2"/>
        <charset val="186"/>
        <scheme val="minor"/>
      </rPr>
      <t>PAGRINDINĖ VEIKLA</t>
    </r>
    <r>
      <rPr>
        <b/>
        <i/>
        <sz val="14"/>
        <color theme="1"/>
        <rFont val="Calibri"/>
        <family val="2"/>
        <charset val="186"/>
        <scheme val="minor"/>
      </rPr>
      <t xml:space="preserve"> </t>
    </r>
    <r>
      <rPr>
        <i/>
        <sz val="14"/>
        <color theme="1"/>
        <rFont val="Calibri"/>
        <family val="2"/>
        <charset val="186"/>
        <scheme val="minor"/>
      </rPr>
      <t>(pagal teisės aktuose nustatytas funkcijas)</t>
    </r>
  </si>
  <si>
    <r>
      <t xml:space="preserve">I. Nustatytos teritorijos bibliotekų aptarnavimas:
</t>
    </r>
    <r>
      <rPr>
        <i/>
        <sz val="11"/>
        <color theme="1"/>
        <rFont val="Calibri"/>
        <family val="2"/>
        <charset val="186"/>
        <scheme val="minor"/>
      </rPr>
      <t>1. Įvardijami planuoti pagrindiniai metiniai veiksmai/darbai nustatytos teritorijos bibliotekų aptarnavimo tema.
Konstatuojama įvykdymo būsena (įvykdyta, neįvykdyta, vykdoma) ir trumpai pakomentuojama.
2.
3.</t>
    </r>
  </si>
  <si>
    <t xml:space="preserve">Suteiktų konsultacijų skaičius, tenkantis vienai aptarnaujamos teritorijos savivaldybės viešajai bibliotekai (vnt.)
</t>
  </si>
  <si>
    <t>Nustatytos teritorijos savivaldybių viešųjų bibliotekų skaičius (vnt.)</t>
  </si>
  <si>
    <t>Suteiktų konsultacijų nustatytos teritorijos savivaldybių viešosioms bibliotekoms skaičius (vnt.)</t>
  </si>
  <si>
    <t>Parengtų informacinių ir metodinių priemonių savivaldybių viešosioms bibliotekoms skaičius (vnt.)</t>
  </si>
  <si>
    <t>Nustatytos teritorijos mokyklų bibliotekų skaičius (vnt.)</t>
  </si>
  <si>
    <t>Suteiktų konsultacijų nustatytos teritorijos mokyklų bibliotekoms skaičius (vnt.)</t>
  </si>
  <si>
    <t>Nustatytos teritorijos bibliotekininkams skirtų kvalifikacijos tobulinimo renginių dalyvių skaičius (žm.)</t>
  </si>
  <si>
    <r>
      <t xml:space="preserve">Organizuotų kvalifikacijos tobulinimo renginių nustatytos teritorijos bibliotekininkams skaičius (vnt.), </t>
    </r>
    <r>
      <rPr>
        <b/>
        <i/>
        <sz val="11"/>
        <rFont val="Calibri"/>
        <family val="2"/>
        <charset val="186"/>
        <scheme val="minor"/>
      </rPr>
      <t>iš jų:</t>
    </r>
  </si>
  <si>
    <t xml:space="preserve">Organizuotų kvalifikacijos tobulinimo renginių, skatinančių duomenų bazių panaudą nustatytos teritorijos  bibliotekose, skaičius (vnt.)
</t>
  </si>
  <si>
    <t>Projektuose (programose), kurių tikslinė grupė yra nustatytos teritorijos savivaldybių viešosios bibliotekos ir/ar jų lankytojai, dalyvavusių savivaldybių viešųjų bibliotekų dalis (proc.)</t>
  </si>
  <si>
    <t>Vykdytų projektų (programų), kurių tikslinė grupė yra nustatytos teritorijos savivaldybių viešosios bibliotekos ir/ar jų lankytojai, skaičius (vnt.)</t>
  </si>
  <si>
    <t>Projektuose (programose), kurių tikslinė grupė yra nustatytos teritorijos savivaldybių bibliotekos ir/ar jų lankytojai, dalyvavusių savivaldybių viešųjų bibliotekų skaičius (vnt.)</t>
  </si>
  <si>
    <r>
      <t xml:space="preserve">II. Skaitmeninimas:
</t>
    </r>
    <r>
      <rPr>
        <i/>
        <sz val="11"/>
        <color theme="1"/>
        <rFont val="Calibri"/>
        <family val="2"/>
        <charset val="186"/>
        <scheme val="minor"/>
      </rPr>
      <t>1. Įvardijami planuoti pagrindiniai metiniai veiksmai/darbai skaitmeninimo tema.
Konstatuojama įvykdymo būsena (įvykdyta, neįvykdyta, vykdoma) ir trumpai pakomentuojama.
2.
3.</t>
    </r>
  </si>
  <si>
    <t xml:space="preserve">Suskaitmenintų ir skaitmeninių kultūros paveldo objektų peržiūrų skaičius (vnt.) </t>
  </si>
  <si>
    <t>Nustatytos teritorijos savivaldybių viešųjų bibliotekų, kurios naudojasi apskrities viešosios bibliotekos skaitmeninimo kompetencijų centro paslaugomis, dalis (proc.)</t>
  </si>
  <si>
    <t>Nustatytos teritorijos savivaldybių viešųjų bibliotekų, kurios naudojosi apskrities viešosios bibliotekos skaitmeninimo centro paslaugomis, skaičius (vnt.)</t>
  </si>
  <si>
    <r>
      <t xml:space="preserve">III. Dokumentų fondas:
</t>
    </r>
    <r>
      <rPr>
        <i/>
        <sz val="11"/>
        <color theme="1"/>
        <rFont val="Calibri"/>
        <family val="2"/>
        <charset val="186"/>
        <scheme val="minor"/>
      </rPr>
      <t>1. Įvardijami numatomi pagrindiniai metiniai veiksmai/darbai dokumentų fondo tema.
Konstatuojama įvykdymo būsena (įvykdyta, neįvykdyta, vykdoma) ir trumpai pakomentuojama.
2.
3.</t>
    </r>
  </si>
  <si>
    <t>Per tarpbibliotekinį abonementą įvykdytų užklausų dalis (proc.)</t>
  </si>
  <si>
    <t>Per tarpbibliotekinį abonementą gautų užklausų skaičius (vnt.)</t>
  </si>
  <si>
    <t>Per tarpbibliotekinį abonementą įvykdytų užklausų skaičius (vnt.)</t>
  </si>
  <si>
    <r>
      <rPr>
        <b/>
        <sz val="11"/>
        <rFont val="Calibri"/>
        <family val="2"/>
        <scheme val="minor"/>
      </rPr>
      <t xml:space="preserve">Lietuvos publikuotų dokumentų archyvinio fondo surinkimo pilnumas (proc.)                        
</t>
    </r>
    <r>
      <rPr>
        <i/>
        <sz val="11"/>
        <rFont val="Calibri"/>
        <family val="2"/>
        <charset val="186"/>
        <scheme val="minor"/>
      </rPr>
      <t>[Taikoma tik Kauno apskrities viešajai bibliotekai]</t>
    </r>
  </si>
  <si>
    <t>Lietuvos leidėjų per metus išleistų leidinių skaičius (vnt.)</t>
  </si>
  <si>
    <t>Iš leidėjų gautų privalomojo egzemplioriaus pavadinimų skaičius (vnt.)</t>
  </si>
  <si>
    <r>
      <rPr>
        <b/>
        <sz val="11"/>
        <rFont val="Calibri"/>
        <family val="2"/>
        <scheme val="minor"/>
      </rPr>
      <t xml:space="preserve">Sudarytų nacionalinės retrospektyviosios bibliografijos įrašų skaičiaus pokytis lyginant su praėjusiais metais (proc.)
</t>
    </r>
    <r>
      <rPr>
        <i/>
        <sz val="11"/>
        <rFont val="Calibri"/>
        <family val="2"/>
        <charset val="186"/>
        <scheme val="minor"/>
      </rPr>
      <t>[Taikoma tik Kauno apskrities viešajai bibliotekai]</t>
    </r>
  </si>
  <si>
    <t>Sudarytų nacionalinės retrospektyviosios bibliografijos įrašų skaičius praėjusiais ataskaitiniais metais (vnt.)</t>
  </si>
  <si>
    <t>Sudarytų nacionalinės retrospektyviosios bibliografijos įrašų skaičius (vnt.)</t>
  </si>
  <si>
    <r>
      <t xml:space="preserve">IV. Mokymosi visą gyvenimą ir kultūrinės edukacijos veiklos:
</t>
    </r>
    <r>
      <rPr>
        <i/>
        <sz val="11"/>
        <color theme="1"/>
        <rFont val="Calibri"/>
        <family val="2"/>
        <charset val="186"/>
        <scheme val="minor"/>
      </rPr>
      <t>1. Įvardijami planuoti pagrindiniai metiniai veiksmai/darbai mokymosi visą gyvenimą ir kultūrinės edukacijos veiklų tema.
Konstatuojama įvykdymo būsena (įvykdyta, neįvykdyta, vykdoma) ir trumpai pakomentuojama.
2.
3.</t>
    </r>
  </si>
  <si>
    <r>
      <t xml:space="preserve">Apmokytų gyventojų skaičius (žm.), </t>
    </r>
    <r>
      <rPr>
        <b/>
        <i/>
        <sz val="11"/>
        <rFont val="Calibri"/>
        <family val="2"/>
        <charset val="186"/>
        <scheme val="minor"/>
      </rPr>
      <t>iš jų:</t>
    </r>
  </si>
  <si>
    <r>
      <t>Skaitmeninio raštingumo mokymų dalyvių skaičius (žm.),</t>
    </r>
    <r>
      <rPr>
        <b/>
        <i/>
        <sz val="11"/>
        <rFont val="Calibri"/>
        <family val="2"/>
        <charset val="186"/>
        <scheme val="minor"/>
      </rPr>
      <t xml:space="preserve"> iš jų:</t>
    </r>
  </si>
  <si>
    <t>Virtualių skaitmeninio raštingumo mokymų dalyvių skaičius (žm.)</t>
  </si>
  <si>
    <r>
      <t>Medijų ir informacinio raštingumo mokymų dalyvių skaičius (žm.),</t>
    </r>
    <r>
      <rPr>
        <b/>
        <i/>
        <sz val="11"/>
        <rFont val="Calibri"/>
        <family val="2"/>
        <charset val="186"/>
        <scheme val="minor"/>
      </rPr>
      <t xml:space="preserve"> iš jų:</t>
    </r>
  </si>
  <si>
    <t>Virtualiu būdu apmokytų gyventojų skaičius (žm.)</t>
  </si>
  <si>
    <t>Virtualių medijų ir informacinio raštingumo mokymų dalyvių skaičius (žm.)</t>
  </si>
  <si>
    <r>
      <t>Kitų mokymų dalyvių skaičius (žm.),</t>
    </r>
    <r>
      <rPr>
        <b/>
        <i/>
        <sz val="11"/>
        <rFont val="Calibri"/>
        <family val="2"/>
        <charset val="186"/>
        <scheme val="minor"/>
      </rPr>
      <t xml:space="preserve"> iš jų:</t>
    </r>
  </si>
  <si>
    <t>Virtualių kitų mokymų dalyvių skaičius (žm.)</t>
  </si>
  <si>
    <r>
      <t xml:space="preserve">Bibliotekos parengtų mokymo(si) programų skaičius (vnt.), </t>
    </r>
    <r>
      <rPr>
        <b/>
        <i/>
        <sz val="11"/>
        <rFont val="Calibri"/>
        <family val="2"/>
        <charset val="186"/>
        <scheme val="minor"/>
      </rPr>
      <t>iš jų:</t>
    </r>
  </si>
  <si>
    <t>Bibliotekos parengtų virtualių mokymo(si) programų skaičius (vnt.)</t>
  </si>
  <si>
    <r>
      <t xml:space="preserve">V Apsilankymai:
</t>
    </r>
    <r>
      <rPr>
        <i/>
        <sz val="11"/>
        <color theme="1"/>
        <rFont val="Calibri"/>
        <family val="2"/>
        <charset val="186"/>
        <scheme val="minor"/>
      </rPr>
      <t>1. Įvardijami planuoti pagrindiniai metiniai veiksmai/darbai apsilankymų tema.
Konstatuojama įvykdymo būsena (įvykdyta, neįvykdyta, vykdoma) ir trumpai pakomentuojama.
2.
3.</t>
    </r>
  </si>
  <si>
    <t>Bendras lankytojų skaičius (žm.)</t>
  </si>
  <si>
    <r>
      <t xml:space="preserve">I. Paslaugos:
</t>
    </r>
    <r>
      <rPr>
        <i/>
        <sz val="11"/>
        <color theme="1"/>
        <rFont val="Calibri"/>
        <family val="2"/>
        <charset val="186"/>
        <scheme val="minor"/>
      </rPr>
      <t>1. Įvardijami planuoti pagrindiniai metiniai veiksmai/darbai paslaugų tema.
Konstatuojama įvykdymo būsena (įvykdyta, neįvykdyta, vykdoma) ir trumpai pakomentuojama.
2.
3.</t>
    </r>
  </si>
  <si>
    <t>Surengtų renginių skaičius (vnt.)</t>
  </si>
  <si>
    <t xml:space="preserve">Apsilankymų bibliotekos virtualiuose renginiuose skaičius (vnt.) </t>
  </si>
  <si>
    <r>
      <t xml:space="preserve">II. Tarptautiškumas:
</t>
    </r>
    <r>
      <rPr>
        <i/>
        <sz val="11"/>
        <color theme="1"/>
        <rFont val="Calibri"/>
        <family val="2"/>
        <charset val="186"/>
        <scheme val="minor"/>
      </rPr>
      <t>1. Įvardijami planuoti pagrindiniai metiniai veiksmai/darbai tarptautiškumo tema.
Konstatuojama įvykdymo būsena (įvykdyta, neįvykdyta, vykdoma) ir trumpai pakomentuojama.
2.
3.</t>
    </r>
  </si>
  <si>
    <t>Tarptautinių projektų, kuriuos įgyvendina(-o) arba dalyvauja(-o) įgyvendinant biblioteka, skaičius (vnt.)</t>
  </si>
  <si>
    <t>Tarptautinių projektų, kuriuos įgyvendina(-o) biblioteka, skaičius (vnt.)</t>
  </si>
  <si>
    <t>Tarptautinių projektų Lietuvoje ir užsienyje, kuriuose dalyvauja(-o) biblioteka, skaičius (vnt.)</t>
  </si>
  <si>
    <r>
      <t xml:space="preserve">III. Tarpsektorinis bendradarbiavimas:
</t>
    </r>
    <r>
      <rPr>
        <i/>
        <sz val="11"/>
        <color theme="1"/>
        <rFont val="Calibri"/>
        <family val="2"/>
        <charset val="186"/>
        <scheme val="minor"/>
      </rPr>
      <t>1. Įvardijami planuoti pagrindiniai metiniai veiksmai/darbai tarpsektorinio bendradarbiavimo tema.
Konstatuojama įvykdymo būsena (įvykdyta, neįvykdyta, vykdoma) ir trumpai pakomentuojama.
2.
3.</t>
    </r>
  </si>
  <si>
    <t>Bendradarbiaujant su kitomis įstaigomis ir organizacijomis įgyvendintų iniciatyvų skaičius (vnt.)</t>
  </si>
  <si>
    <t>Bendradarbiaujant su verslo įmonėmis ir  organizacijomis bei valstybės įmonėmis įgyvendintų iniciatyvų skaičius (vnt.)</t>
  </si>
  <si>
    <r>
      <t xml:space="preserve">IV. Rinkodara:
</t>
    </r>
    <r>
      <rPr>
        <i/>
        <sz val="11"/>
        <color theme="1"/>
        <rFont val="Calibri"/>
        <family val="2"/>
        <charset val="186"/>
        <scheme val="minor"/>
      </rPr>
      <t>1. Įvardijami planuoti pagrindiniai metiniai veiksmai/darbai rinkodaros tema.
Konstatuojama įvykdymo būsena (įvykdyta, neįvykdyta, vykdoma) ir trumpai pakomentuojama.
2.
3.</t>
    </r>
  </si>
  <si>
    <t>Bibliotekos administruojamų paskyrų socialiniuose tinkluose sekėjų skaičius (vnt.)</t>
  </si>
  <si>
    <r>
      <t xml:space="preserve">V. Savanoriavimas, socialinis dalyvavimas:
</t>
    </r>
    <r>
      <rPr>
        <i/>
        <sz val="11"/>
        <color theme="1"/>
        <rFont val="Calibri"/>
        <family val="2"/>
        <charset val="186"/>
        <scheme val="minor"/>
      </rPr>
      <t>1. Įvardijami planuoti pagrindiniai metiniai veiksmai/darbai savanoriavimo, socialinio dalyvavimo tema.
Konstatuojama įvykdymo būsena (įvykdyta, neįvykdyta, vykdoma) ir trumpai pakomentuojama.
2.
3.</t>
    </r>
  </si>
  <si>
    <t>Bibliotekoje ir/ar jos renginiuose bent kartą dirbusių savanorių skaičius (žm.)</t>
  </si>
  <si>
    <r>
      <t>Įstaigos uždirbtos lėšos (pajamų įmokos) už suteiktas paslaugas (eurai),</t>
    </r>
    <r>
      <rPr>
        <b/>
        <sz val="11"/>
        <color theme="1"/>
        <rFont val="Calibri"/>
        <family val="2"/>
        <charset val="186"/>
        <scheme val="minor"/>
      </rPr>
      <t xml:space="preserve"> </t>
    </r>
    <r>
      <rPr>
        <b/>
        <i/>
        <sz val="11"/>
        <color theme="1"/>
        <rFont val="Calibri"/>
        <family val="2"/>
        <charset val="186"/>
        <scheme val="minor"/>
      </rPr>
      <t>iš jų:</t>
    </r>
    <r>
      <rPr>
        <sz val="11"/>
        <color theme="1"/>
        <rFont val="Calibri"/>
        <family val="2"/>
        <scheme val="minor"/>
      </rPr>
      <t xml:space="preserve">
</t>
    </r>
    <r>
      <rPr>
        <sz val="11"/>
        <rFont val="Calibri"/>
        <family val="2"/>
        <scheme val="minor"/>
      </rPr>
      <t xml:space="preserve">
</t>
    </r>
  </si>
  <si>
    <r>
      <t>Metinės įstaigos valdomų ar naudojamų pastatų ir / ar patalpų išlaikymo išlaidos (eurai),</t>
    </r>
    <r>
      <rPr>
        <b/>
        <i/>
        <sz val="11"/>
        <color theme="1"/>
        <rFont val="Calibri"/>
        <family val="2"/>
        <charset val="186"/>
        <scheme val="minor"/>
      </rPr>
      <t xml:space="preserve"> iš jų:</t>
    </r>
  </si>
  <si>
    <r>
      <rPr>
        <sz val="16"/>
        <color theme="1"/>
        <rFont val="Calibri Light"/>
        <family val="2"/>
        <charset val="186"/>
        <scheme val="major"/>
      </rPr>
      <t>[KULTŪROS MINISTRO VALDYMO SRIČIŲ BIUDŽETINĖS ĮSTAIGOS LIETUVOS AUDIOSENSORINĖS BIBLIOTEKOS METINIO VEIKLOS PLANO VYKDYMO ATASKAITOS FORMA]</t>
    </r>
    <r>
      <rPr>
        <b/>
        <sz val="16"/>
        <color theme="1"/>
        <rFont val="Calibri Light"/>
        <family val="2"/>
        <charset val="186"/>
        <scheme val="major"/>
      </rPr>
      <t xml:space="preserve">
LIETUVOS AUDIOSENSORINĖS BIBLIOTEKOS 
20</t>
    </r>
    <r>
      <rPr>
        <b/>
        <i/>
        <sz val="16"/>
        <color rgb="FFFF0000"/>
        <rFont val="Calibri Light"/>
        <family val="2"/>
        <charset val="186"/>
        <scheme val="major"/>
      </rPr>
      <t>XX</t>
    </r>
    <r>
      <rPr>
        <b/>
        <i/>
        <sz val="16"/>
        <color theme="1"/>
        <rFont val="Calibri Light"/>
        <family val="2"/>
        <charset val="186"/>
        <scheme val="major"/>
      </rPr>
      <t xml:space="preserve"> </t>
    </r>
    <r>
      <rPr>
        <b/>
        <sz val="16"/>
        <color theme="1"/>
        <rFont val="Calibri Light"/>
        <family val="2"/>
        <charset val="186"/>
        <scheme val="major"/>
      </rPr>
      <t>METŲ VEIKLOS PLANO VYKDYMO ATASKAITA</t>
    </r>
  </si>
  <si>
    <r>
      <t xml:space="preserve">I. Apsilankymai:
</t>
    </r>
    <r>
      <rPr>
        <i/>
        <sz val="11"/>
        <color theme="1"/>
        <rFont val="Calibri"/>
        <family val="2"/>
        <charset val="186"/>
        <scheme val="minor"/>
      </rPr>
      <t>1. Įvardijami planuoti pagrindiniai metiniai veiksmai/darbai apsilankymų tema.
Konstatuojama įvykdymo būsena (įvykdyta, neįvykdyta, vykdoma) ir trumpai pakomentuojama.
2.
3.</t>
    </r>
  </si>
  <si>
    <r>
      <t xml:space="preserve">II. Dokumentų fondas:
</t>
    </r>
    <r>
      <rPr>
        <i/>
        <sz val="11"/>
        <color theme="1"/>
        <rFont val="Calibri"/>
        <family val="2"/>
        <charset val="186"/>
        <scheme val="minor"/>
      </rPr>
      <t>1. Įvardijami numatomi pagrindiniai metiniai veiksmai/darbai dokumentų fondo tema.
Konstatuojama įvykdymo būsena (įvykdyta, neįvykdyta, vykdoma) ir trumpai pakomentuojama.
2.
3.</t>
    </r>
  </si>
  <si>
    <t>Leidinių fondo, skirto asmenims, negalintiems skaityti įprasto spausdinto teksto, apyvarta (vnt.)</t>
  </si>
  <si>
    <t>Leidinių, skirtų asmenims, negalintiems skaityti įprasto spausdinto teksto, pavadinimų skaičius (vnt.)</t>
  </si>
  <si>
    <t>Leidinių, skirtų asmenims, negalintiems skaityti įprasto spausdinto teksto, fizinių vienetų skaičius (vnt.)</t>
  </si>
  <si>
    <t>Leidinių, skirtų asmenims, negalintiems skaityti įprasto spausdinto teksto, išduotis (vnt.)</t>
  </si>
  <si>
    <t>Iš ELVIS atsisiųstų elektroninių leidinių skaičius, tenkantis vienam registruotam Lietuvos audiosensorinės bibliotekos vartotojui (vnt.)</t>
  </si>
  <si>
    <t>Registruotų vartotojų, negalinčių skaityti įpasto spausdinto teksto, skaičius (žm.)</t>
  </si>
  <si>
    <t>ELVIS pateiktų elektroninių leidinių pavadinimų skaičius (vnt.)</t>
  </si>
  <si>
    <t>Registruotų ELVIS vartotojų, negalinčių skaityti įpasto spausdinto teksto, atsisiųstų elektroninių leidinių iš ELVIS skaičius (vnt.)</t>
  </si>
  <si>
    <r>
      <t xml:space="preserve">III. Dokumentų specialiais formatais leidyba:
</t>
    </r>
    <r>
      <rPr>
        <i/>
        <sz val="11"/>
        <color theme="1"/>
        <rFont val="Calibri"/>
        <family val="2"/>
        <charset val="186"/>
        <scheme val="minor"/>
      </rPr>
      <t>1. Įvardijami numatomi pagrindiniai metiniai veiksmai/darbai dokumentų specialiais formatais leidybos tema.
Konstatuojama įvykdymo būsena (įvykdyta, neįvykdyta, vykdoma) ir trumpai pakomentuojama.
2.
3.</t>
    </r>
  </si>
  <si>
    <t>Išleistų leidinių, skirtų asmenims, negalintiems skaityti įprasto spausdinto teksto, pavadinimų skaičius (vnt.)</t>
  </si>
  <si>
    <t>Išleistų Brailio raštu leidinių pavadinimų skaičius (vnt.)</t>
  </si>
  <si>
    <t>Išleistų skaitmeninių prieinamo formato leidinių pavadinimų skaičius (vnt.)</t>
  </si>
  <si>
    <t>Išleistų periodinių leidinių prieinamais formatais numerių skaičius (vnt.)</t>
  </si>
  <si>
    <t>Išleistų garsinių leidinių pavadinimų skaičius (vnt.)</t>
  </si>
  <si>
    <t>Vidutinė leidinių, skirtų asmenims, negalintiems skaityti įprasto spausdinto teksto, gamybos trukmė (val.)</t>
  </si>
  <si>
    <r>
      <t xml:space="preserve">Apmokytų asmenų, negalinčių skaityti įprasto spausdinto teksto, skaičius (žm.), </t>
    </r>
    <r>
      <rPr>
        <b/>
        <i/>
        <sz val="11"/>
        <rFont val="Calibri"/>
        <family val="2"/>
        <charset val="186"/>
        <scheme val="minor"/>
      </rPr>
      <t>iš jų:</t>
    </r>
  </si>
  <si>
    <r>
      <t xml:space="preserve">Skaitmeninio raštingumo mokymuose dalyvavusių asmenų, negalinčių skaityti įprasto spausdinto teksto, skaičius (žm.), </t>
    </r>
    <r>
      <rPr>
        <b/>
        <i/>
        <sz val="11"/>
        <rFont val="Calibri"/>
        <family val="2"/>
        <charset val="186"/>
        <scheme val="minor"/>
      </rPr>
      <t>iš jų:</t>
    </r>
  </si>
  <si>
    <t>Virtualiuose skaitmeninio raštingumo mokymuose dalyvavusių asmenų, negalinčių skaityti įprasto spausdinto teksto, skaičius (žm.)</t>
  </si>
  <si>
    <r>
      <t xml:space="preserve">Medijų ir informacinio raštingumo mokymuose dalyvavusių asmenų, negalinčių skaityti įprasto spausdinto teksto, skaičius (žm.), </t>
    </r>
    <r>
      <rPr>
        <b/>
        <i/>
        <sz val="11"/>
        <rFont val="Calibri"/>
        <family val="2"/>
        <charset val="186"/>
        <scheme val="minor"/>
      </rPr>
      <t>iš jų:</t>
    </r>
  </si>
  <si>
    <t>Virtualiu būdu apmokytų asmenų, negalinčių skaityti įprasto spausdinto teksto, skaičius (žm.)</t>
  </si>
  <si>
    <t>Virtualiuose medijų ir informacinio raštingumo mokymuose dalyvavusių asmenų, negalinčių skaityti įprasto spausdinto teksto, skaičius (žm.)</t>
  </si>
  <si>
    <t>Edukaciniuose užsiėmimuose dalyvavusių asmenų, negalinčių skaityti įprasto spausdinto teksto, skaičius (žm.)</t>
  </si>
  <si>
    <t>Asmenims, negalintiems skaityti įprasto spausdinto teksto, surengtų edukacinių užsiėmimų skaičius (vnt.)</t>
  </si>
  <si>
    <t>Virtualiuose edukaciniuose užsiėmimuose dalyvavusių, asmenų, negalinčių skaityti įprasto spausdinto teksto, skaičius (žm.)</t>
  </si>
  <si>
    <t>Asmenims, negalintiems skaityti įprasto spausdinto teksto, surengtų virtualių edukacinių užsiėmimų skaičius (vnt.)</t>
  </si>
  <si>
    <r>
      <t xml:space="preserve">Mokymų, skirtų informuoti ir šviesti visuomenę negalios klausimais, dalyvių skaičius (žm.), </t>
    </r>
    <r>
      <rPr>
        <b/>
        <i/>
        <sz val="11"/>
        <rFont val="Calibri"/>
        <family val="2"/>
        <charset val="186"/>
        <scheme val="minor"/>
      </rPr>
      <t>iš jų:</t>
    </r>
  </si>
  <si>
    <t>Virtualių mokymų, skirtų informuoti ir šviesti visuomenę negalios klausimais, dalyvių skaičius (žm.)</t>
  </si>
  <si>
    <r>
      <t xml:space="preserve">V. Konsultavimas ir metodinės pagalbos teikimas:
</t>
    </r>
    <r>
      <rPr>
        <i/>
        <sz val="11"/>
        <color theme="1"/>
        <rFont val="Calibri"/>
        <family val="2"/>
        <charset val="186"/>
        <scheme val="minor"/>
      </rPr>
      <t>1. Įvardijami numatomi pagrindiniai metiniai veiksmai/darbai konsultavimo ir metodinės pagalbos teikimo tema.
Konstatuojama įvykdymo būsena (įvykdyta, neįvykdyta, vykdoma) ir trumpai pakomentuojama.
2.
3.</t>
    </r>
  </si>
  <si>
    <t>Suteiktų konsultacijų asmenų, negalinčių skaityti įprasto spausdinto teksto, aptarnavimo tematika skaičius (vnt.)</t>
  </si>
  <si>
    <t>Suteiktų konsultacijų kitoms šalies bibliotekoms asmenų, negalinčių skaityti įprasto spausdinto teksto, aptarnavimo tematika skaičius (vnt.)</t>
  </si>
  <si>
    <t>Suteiktų konsultacijų kitoms įstaigoms ir organizacijoms, teikiančioms paslaugas asmenims, negalintiems skaityti įprasto spausdinto teksto, aptarnavimo tematika skaičius (vnt.)</t>
  </si>
  <si>
    <t>Specialistų, apmokytų aptarnauti asmenis, negalinčius skaityti įprasto spausdinto teksto, skaičius (žm.)</t>
  </si>
  <si>
    <t>Surengtų kvalifikacijos tobulinimo renginių asmenų, negalinčių skaityti įprasto spausdinto teksto, aptarnavimo tematika skaičius (vnt.)</t>
  </si>
  <si>
    <t xml:space="preserve">Surengtų kvalifikacijos tobulinimo renginių bibliotekų specialistams asmenų, negalinčių skaityti įprasto spausdinto teksto, aptarnavimo tematika skaičius (vnt.) </t>
  </si>
  <si>
    <t xml:space="preserve">Surengtų kvalifikacijos tobulinimo renginių kitų įstaigų ir organizacijų, teikiančių paslaugas asmenims, negalintiems skaityti įprasto spausdinto teksto, specialistams skaičius (vnt.) </t>
  </si>
  <si>
    <t>Tarptautinių organizacijų, kurių narė įvairiomis formomis yra biblioteka, skaičius (vnt.)</t>
  </si>
  <si>
    <t>Bibliotekos narystės tarptautinėse organizacijose skaičius (vnt.)</t>
  </si>
  <si>
    <t>Tarptautinių darbo grupių, kurių ekspertinėse veiklose dalyvavo bibliotekos darbuotojai, skaičius (vnt.)</t>
  </si>
  <si>
    <t>Bendradarbiaujant su kitomis bibliotekomis įgyvendintų iniciatyvų skaičius (vnt.)</t>
  </si>
  <si>
    <t>Bendradarbiaujant su neįgaliųjų integracijos institucijomis ir organizacijomis įgyvendintų iniciatyvų skaičius (vnt.)</t>
  </si>
  <si>
    <t>Bendradarbiaujant su leidėjais įgyvendintų iniciatyvų skaičius (vnt.)</t>
  </si>
  <si>
    <r>
      <t xml:space="preserve">Kvalifikaciją tobulinusių darbuotojų skaičius (vnt.), </t>
    </r>
    <r>
      <rPr>
        <b/>
        <i/>
        <sz val="11"/>
        <color theme="1"/>
        <rFont val="Calibri"/>
        <family val="2"/>
        <charset val="186"/>
        <scheme val="minor"/>
      </rPr>
      <t>iš jų:</t>
    </r>
  </si>
  <si>
    <r>
      <t>Įstaigos naudojamos tarnybinės transporto priemonės (vnt.),</t>
    </r>
    <r>
      <rPr>
        <i/>
        <sz val="11"/>
        <color theme="1"/>
        <rFont val="Calibri"/>
        <family val="2"/>
        <charset val="186"/>
        <scheme val="minor"/>
      </rPr>
      <t xml:space="preserve"> </t>
    </r>
    <r>
      <rPr>
        <b/>
        <i/>
        <sz val="11"/>
        <color theme="1"/>
        <rFont val="Calibri"/>
        <family val="2"/>
        <charset val="186"/>
        <scheme val="minor"/>
      </rPr>
      <t>iš jų:</t>
    </r>
  </si>
  <si>
    <r>
      <rPr>
        <sz val="16"/>
        <rFont val="Calibri Light"/>
        <family val="2"/>
        <charset val="186"/>
        <scheme val="major"/>
      </rPr>
      <t>[KULTŪROS MINISTRO VALDYMO SRIČIŲ BIUDŽETINĖS ĮSTAIGOS LIETUVOS NACIONALINĖS MARTYNO MAŽVYDO BIBLIOTEKOS METINIO VEIKLOS PLANO VYKDYMO ATASKAITOS FORMA]</t>
    </r>
    <r>
      <rPr>
        <b/>
        <sz val="16"/>
        <rFont val="Calibri Light"/>
        <family val="2"/>
        <charset val="186"/>
        <scheme val="major"/>
      </rPr>
      <t xml:space="preserve">
LIETUVOS NACIONALINĖS MARTYNO MAŽVYDO BIBLIOTEKOS 
20</t>
    </r>
    <r>
      <rPr>
        <b/>
        <i/>
        <sz val="16"/>
        <color rgb="FFC00000"/>
        <rFont val="Calibri Light"/>
        <family val="2"/>
        <charset val="186"/>
        <scheme val="major"/>
      </rPr>
      <t>XX</t>
    </r>
    <r>
      <rPr>
        <b/>
        <i/>
        <sz val="16"/>
        <rFont val="Calibri Light"/>
        <family val="2"/>
        <charset val="186"/>
        <scheme val="major"/>
      </rPr>
      <t xml:space="preserve"> </t>
    </r>
    <r>
      <rPr>
        <b/>
        <sz val="16"/>
        <rFont val="Calibri Light"/>
        <family val="2"/>
        <charset val="186"/>
        <scheme val="major"/>
      </rPr>
      <t>METŲ VEIKLOS PLANO VYKDYMO ATASKAITA</t>
    </r>
  </si>
  <si>
    <r>
      <t>Sudėtinis</t>
    </r>
    <r>
      <rPr>
        <sz val="11"/>
        <color theme="1"/>
        <rFont val="Calibri"/>
        <family val="2"/>
        <charset val="186"/>
        <scheme val="minor"/>
      </rPr>
      <t xml:space="preserve"> stebėsenos rodiklis, 
matavimo vienetas</t>
    </r>
  </si>
  <si>
    <r>
      <t xml:space="preserve">I. Lietuvos dokumentinio kultūros paveldo fondo valdymas:
</t>
    </r>
    <r>
      <rPr>
        <i/>
        <sz val="11"/>
        <color theme="1"/>
        <rFont val="Calibri"/>
        <family val="2"/>
        <charset val="186"/>
        <scheme val="minor"/>
      </rPr>
      <t>1. Įvardijami numatomi pagrindiniai metiniai veiksmai/darbai Lietuvos dokumentinio kultūros paveldo fondo valdymo tema.</t>
    </r>
    <r>
      <rPr>
        <b/>
        <sz val="11"/>
        <color theme="1"/>
        <rFont val="Calibri"/>
        <family val="2"/>
        <charset val="186"/>
        <scheme val="minor"/>
      </rPr>
      <t xml:space="preserve">
</t>
    </r>
    <r>
      <rPr>
        <i/>
        <sz val="11"/>
        <color theme="1"/>
        <rFont val="Calibri"/>
        <family val="2"/>
        <charset val="186"/>
        <scheme val="minor"/>
      </rPr>
      <t>Konstatuojama įvykdymo būsena (įvykdyta, neįvykdyta, vykdoma) ir trumpai pakomentuojama.
2.
3.</t>
    </r>
  </si>
  <si>
    <t xml:space="preserve">Lietuvos publikuotų dokumentų archyvinio fondo surinkimo pilnumas (proc.) </t>
  </si>
  <si>
    <t>Lietuvos leidėjų per metus išleistų leidinių pavadinimų skaičius (vnt.)</t>
  </si>
  <si>
    <t xml:space="preserve">Parengtų ir pateiktų valstybinės einamosios, nacionalinės retrospektyviosios ir lituanikos bibliografinių įrašų Lietuvos integralios bibliotekų informacinės sistemos (LIBIS) Jungtinio katalogo Nacionalinės bibliografijos posistemėje skaičius (vnt.)  </t>
  </si>
  <si>
    <t>Parengtų ir pateiktų valstybinės einamosios bibliografijos įrašų  LIBIS Jungtinio katalogo Nacionalinės bibliografijos posistemėje skaičius (vnt.)</t>
  </si>
  <si>
    <t>Parengtų ir pateiktų nacionalinės retrospektyviosios bibliografijos įrašų  LIBIS Jungtinio katalogo Nacionalinės bibliografijos posistemėje skaičius (vnt.)</t>
  </si>
  <si>
    <t>Parengtų ir pateiktų lituanikos bibliografijos įrašų  LIBIS Jungtinio katalogo Nacionalinės bibliografijos posistemėje skaičius (vnt.)</t>
  </si>
  <si>
    <t>Būtino konservuoti ir restauruoti bibliotekos dokumentų fondo dalis (proc.)</t>
  </si>
  <si>
    <t>Bendras dokumentų fondo dydis (fiz. vnt.)</t>
  </si>
  <si>
    <t>Konservuotų dokumentų skaičius (vnt.)</t>
  </si>
  <si>
    <t>Restauruotų dokumentų skaičius (vnt.)</t>
  </si>
  <si>
    <t>Būtinų konservuoti ir restauruoti dokumentų skaičius (vnt.)</t>
  </si>
  <si>
    <r>
      <t xml:space="preserve">II. Lietuvos kilnojamojo kultūros paveldo aktualizavimas:
</t>
    </r>
    <r>
      <rPr>
        <i/>
        <sz val="11"/>
        <color theme="1"/>
        <rFont val="Calibri"/>
        <family val="2"/>
        <charset val="186"/>
        <scheme val="minor"/>
      </rPr>
      <t>1. Įvardijami numatomi pagrindiniai metiniai veiksmai/darbai Lietuvos  kilnojamojo kultūros paveldo aktualizavimo tema.
Konstatuojama įvykdymo būsena (įvykdyta, neįvykdyta, vykdoma) ir trumpai pakomentuojama.
2.
3.</t>
    </r>
  </si>
  <si>
    <t>VEPIS sistemoje prieinamų Lietuvos bibliotekų suskaitmenintų ir skaitmeninių kultūros paveldo objektų dalis (proc.)</t>
  </si>
  <si>
    <t>Suskaitmenintų ir skaitmeninių Lietuvos bibliotekų kultūros paveldo objektų skaičius iš viso (vnt.)</t>
  </si>
  <si>
    <t>Suskaitmenintų ir skaitmeninių Lietuvos bibliotekų kultūros paveldo objektų, prieinamų VEPIS sistemoje, skaičius (vnt.)</t>
  </si>
  <si>
    <t xml:space="preserve">Virtualiųjų apsilankymų VEPIS sistemoje skaičiaus pokytis lyginant su praėjusiais metais (proc.)
</t>
  </si>
  <si>
    <t>Virtualiųjų apsilankymų VEPIS sistemoje skaičius praėjusiais ataskaitiniais metais (vnt.)</t>
  </si>
  <si>
    <t>Virtualiųjų apsilankymų VEPIS sistemoje skaičius (vnt.)</t>
  </si>
  <si>
    <t xml:space="preserve">„Europeana“ sistemoje prieinamų suskaitmenintų Lietuvos kultūros paveldo objektų, kurie pagal Europeana turinio pateikimo kokybės reikalavimus atitinka ne žemesnę kaip trečią duomenų kokybės kategoriją, dalis (proc.)  </t>
  </si>
  <si>
    <t>Suskaitmenintų Lietuvos kultūros paveldo objektų, prieinamų „Europeana“ sistemoje, skaičius (vnt.)</t>
  </si>
  <si>
    <t xml:space="preserve">„Europeana“ sistemoje prieinamų suskaitmenintų Lietuvos kultūros paveldo objektų, kurių skaitmeninių kopijų, metaduomenų ir ženklinimo kokybė atitinka ne žemesnę kaip trečią duomenų kokybės kategoriją, skaičius (vnt.) </t>
  </si>
  <si>
    <t>„Europeana“ sistemoje prieinamų suskaitmenintų Lietuvos kultūros paveldo objektų, kurių skaitmeninių kopijų, metaduomenų ir ženklinimo kokybė pagerinta iki trečios duomenų kokybės kategorijos, skaičius (vnt.)</t>
  </si>
  <si>
    <t xml:space="preserve">Atliktų kruopščių teisių turėtojų paieškų skaičius (vnt.) </t>
  </si>
  <si>
    <t xml:space="preserve">Surinktų ir registruotų nenustatytų teisių turėtojų kūrinių bendroje Europos Komisijos Vidaus rinkos derinimo tarnybos duomenų bazėje skaičius (vnt.) </t>
  </si>
  <si>
    <r>
      <t xml:space="preserve">III. Viešųjų bibliotekų veiklos technologinių sąlygų gerinimas ir prieigos prie elektroninių išteklių suteikimas vartotojams:
</t>
    </r>
    <r>
      <rPr>
        <i/>
        <sz val="11"/>
        <color theme="1"/>
        <rFont val="Calibri"/>
        <family val="2"/>
        <charset val="186"/>
        <scheme val="minor"/>
      </rPr>
      <t>1. Įvardijami numatomi pagrindiniai metiniai veiksmai/darbai viešųjų bibliotekų veiklos technologinių sąlygų gerinimo ir prieigos prie elektroninių išteklių suteikimo vartotojams tema.</t>
    </r>
    <r>
      <rPr>
        <b/>
        <sz val="11"/>
        <color theme="1"/>
        <rFont val="Calibri"/>
        <family val="2"/>
        <charset val="186"/>
        <scheme val="minor"/>
      </rPr>
      <t xml:space="preserve">
</t>
    </r>
    <r>
      <rPr>
        <i/>
        <sz val="11"/>
        <color theme="1"/>
        <rFont val="Calibri"/>
        <family val="2"/>
        <charset val="186"/>
        <scheme val="minor"/>
      </rPr>
      <t>Konstatuojama įvykdymo būsena (įvykdyta, neįvykdyta, vykdoma) ir trumpai pakomentuojama.
2.
3.</t>
    </r>
  </si>
  <si>
    <t>Viešųjų bibliotekų viešosios interneto prieigos vietų, kuriose naudojama ne mažesnė kaip 30 Mbps interneto sparta, dalis (proc.)</t>
  </si>
  <si>
    <t>Viešosios interneto prieigos vietų viešosiose bibliotekose skaičius (vnt.)</t>
  </si>
  <si>
    <t>Viešosios interneto prieigos vietų, kuriose naudojama ne mažesnė kaip 30 Mbps interneto sparta, skaičius (vnt.)</t>
  </si>
  <si>
    <t>Atnaujintų kompiuterinių darbo vietų skaičius viešosiose bibliotekose (vnt.)</t>
  </si>
  <si>
    <t>Portale ibiblioteka.lt vartotojams išduotų el. knygų skaičius (tūkst. vnt.)</t>
  </si>
  <si>
    <t>Virtualių apsilankymų portale ibiblioteka.lt skaičius (vnt.)</t>
  </si>
  <si>
    <t>Turinio vienetų peržiūrų Nacionalinės bibliotekos Lietuvos viešosioms bibliotekoms prenumeruojamose lietuviškose ir užsienio licencijuojamose duomenų bazėse skaičius (tūkst. vnt.)</t>
  </si>
  <si>
    <t>Prenumeruojamų lietuviškų ir užsienio licencijuojamų duomenų bazių skaičius (vnt.)</t>
  </si>
  <si>
    <r>
      <t xml:space="preserve">IV. Bibliotekų srities stebėsenos ir veiklos valdymo tobulinimo veiklos:
</t>
    </r>
    <r>
      <rPr>
        <i/>
        <sz val="11"/>
        <color theme="1"/>
        <rFont val="Calibri"/>
        <family val="2"/>
        <charset val="186"/>
        <scheme val="minor"/>
      </rPr>
      <t>1. Įvardijami numatomi pagrindiniai metiniai veiksmai/darbai bibliotekų srities stebėsenos ir veiklos valdymo tobulinimo veiklų tema.</t>
    </r>
    <r>
      <rPr>
        <b/>
        <sz val="11"/>
        <color theme="1"/>
        <rFont val="Calibri"/>
        <family val="2"/>
        <charset val="186"/>
        <scheme val="minor"/>
      </rPr>
      <t xml:space="preserve">
</t>
    </r>
    <r>
      <rPr>
        <i/>
        <sz val="11"/>
        <color theme="1"/>
        <rFont val="Calibri"/>
        <family val="2"/>
        <charset val="186"/>
        <scheme val="minor"/>
      </rPr>
      <t>Konstatuojama įvykdymo būsena (įvykdyta, neįvykdyta, vykdoma) ir trumpai pakomentuojama.
2.
3.</t>
    </r>
  </si>
  <si>
    <t>Mokslinių publikacijų skaičius, tenkantis vienam metodininkui-tyrėjui (vnt.)</t>
  </si>
  <si>
    <t>Bibliotekos metodininkų-tyrėjų skaičius (vnt.)</t>
  </si>
  <si>
    <t>Mokslo straipsnių skaičius (vnt.)</t>
  </si>
  <si>
    <t>Kitų publikacijų skaičius (vnt.)</t>
  </si>
  <si>
    <t xml:space="preserve">Bibliotekų darbuotojų mokymų kokybės ir efektyvumo įvertinimo indeksas (proc.) </t>
  </si>
  <si>
    <t>Organizuotų kvalifikacijos tobulinimo renginių bibliotekų darbuotojams skaičius (vnt.)</t>
  </si>
  <si>
    <t>Bibliotekų darbuotojų, dalyvavusių kvalifikacijos tobulinimo renginiuose, skaičius (žm.)</t>
  </si>
  <si>
    <t>Kultūros ministerijai ir/ar Lietuvos bibliotekų tarybai pateiktų siūlymų dėl šalies bibliotekų veiklos valdymo tobulinimo ir kokybės didinimo skaičius (vnt.)</t>
  </si>
  <si>
    <t>Atliktų ir viešai paskelbtų bibliotekų veiklos statistinių duomenų analizių skaičius (vnt.)</t>
  </si>
  <si>
    <r>
      <t xml:space="preserve">V. Kultūrinės edukacijos veiklos:
</t>
    </r>
    <r>
      <rPr>
        <i/>
        <sz val="11"/>
        <color theme="1"/>
        <rFont val="Calibri"/>
        <family val="2"/>
        <charset val="186"/>
        <scheme val="minor"/>
      </rPr>
      <t>1. Įvardijami numatomi pagrindiniai metiniai veiksmai/darbai kultūrinės edukacijos veiklų tema.</t>
    </r>
    <r>
      <rPr>
        <b/>
        <sz val="11"/>
        <color theme="1"/>
        <rFont val="Calibri"/>
        <family val="2"/>
        <charset val="186"/>
        <scheme val="minor"/>
      </rPr>
      <t xml:space="preserve">
</t>
    </r>
    <r>
      <rPr>
        <i/>
        <sz val="11"/>
        <color theme="1"/>
        <rFont val="Calibri"/>
        <family val="2"/>
        <charset val="186"/>
        <scheme val="minor"/>
      </rPr>
      <t>Konstatuojama įvykdymo būsena (įvykdyta, neįvykdyta, vykdoma) ir trumpai pakomentuojama.
2.
3.</t>
    </r>
  </si>
  <si>
    <t>Siūlomų edukacinių užsiėmimų temų skaičius (vnt.)</t>
  </si>
  <si>
    <r>
      <t xml:space="preserve">VI. Apsilankymai:
</t>
    </r>
    <r>
      <rPr>
        <i/>
        <sz val="11"/>
        <color theme="1"/>
        <rFont val="Calibri"/>
        <family val="2"/>
        <charset val="186"/>
        <scheme val="minor"/>
      </rPr>
      <t>1. Įvardijami numatomi pagrindiniai metiniai veiksmai/darbai apsilankymų tema.</t>
    </r>
    <r>
      <rPr>
        <b/>
        <sz val="11"/>
        <color theme="1"/>
        <rFont val="Calibri"/>
        <family val="2"/>
        <charset val="186"/>
        <scheme val="minor"/>
      </rPr>
      <t xml:space="preserve">
</t>
    </r>
    <r>
      <rPr>
        <i/>
        <sz val="11"/>
        <color theme="1"/>
        <rFont val="Calibri"/>
        <family val="2"/>
        <charset val="186"/>
        <scheme val="minor"/>
      </rPr>
      <t>Konstatuojama įvykdymo būsena (įvykdyta, neįvykdyta, vykdoma) ir trumpai pakomentuojama.
2.
3.</t>
    </r>
  </si>
  <si>
    <t>Surengtų virtualių renginių skaičius (vnt.</t>
  </si>
  <si>
    <t>Valstybės institucijų aprūpinimo specializuota ir analitine
informacija paslaugų skaičius (vnt.)</t>
  </si>
  <si>
    <t>Bendradarbiaujant su kitomis įstaigomis ar organizacijomis įgyvendintų iniciatyvų skaičius (vnt.)</t>
  </si>
  <si>
    <t>Bendradarbiaujant su valstybės institucijomis įgyvendintų iniciatyvų skaičius (vnt.)</t>
  </si>
  <si>
    <t>Bendradarbiaujant su mokslo ir švietimo įstaigomis įgyvendintų iniciatyvų skaičius (vnt.)</t>
  </si>
  <si>
    <r>
      <rPr>
        <sz val="16"/>
        <rFont val="Calibri Light"/>
        <family val="2"/>
        <charset val="186"/>
        <scheme val="major"/>
      </rPr>
      <t>[KULTŪROS MINISTRO VALDYMO SRIČIŲ BIUDŽETINĖS ĮSTAIGOS ŠIUOLAIKINIO MENO CENTRO METINIO VEIKLOS PLANO VYKDYMO ATASKAITOS FORMA]</t>
    </r>
    <r>
      <rPr>
        <b/>
        <sz val="16"/>
        <rFont val="Calibri Light"/>
        <family val="2"/>
        <charset val="186"/>
        <scheme val="major"/>
      </rPr>
      <t xml:space="preserve">
ŠIUOLAIKINIO MENO CENTRO
20</t>
    </r>
    <r>
      <rPr>
        <b/>
        <i/>
        <sz val="16"/>
        <color rgb="FFC00000"/>
        <rFont val="Calibri Light"/>
        <family val="2"/>
        <charset val="186"/>
        <scheme val="major"/>
      </rPr>
      <t>XX</t>
    </r>
    <r>
      <rPr>
        <b/>
        <i/>
        <sz val="16"/>
        <rFont val="Calibri Light"/>
        <family val="2"/>
        <charset val="186"/>
        <scheme val="major"/>
      </rPr>
      <t xml:space="preserve"> </t>
    </r>
    <r>
      <rPr>
        <b/>
        <sz val="16"/>
        <rFont val="Calibri Light"/>
        <family val="2"/>
        <charset val="186"/>
        <scheme val="major"/>
      </rPr>
      <t>METŲ VEIKLOS PLANO VYKDYMO ATASKAITA</t>
    </r>
  </si>
  <si>
    <t xml:space="preserve">Lankytojų skaičius (žm.)
</t>
  </si>
  <si>
    <t>ŠMC patalpose surengtų šiuolaikinio meno sklaidos projektų lankytojų skaičius (žm.)</t>
  </si>
  <si>
    <t>Kitose erdvėse Lietuvoje surengtų šiuolaikinio meno sklaidos projektų lankytojų skaičius (žm.)</t>
  </si>
  <si>
    <t>Užsienyje surengtų Lietuvos šiuolaikinio meno sklaidos projektų lankytojų skaičius (žm.)</t>
  </si>
  <si>
    <t>Apsilankymų ŠMC virtualiuose šiuolaikinio meno sklaidos projektuose skaičius (vnt.)</t>
  </si>
  <si>
    <r>
      <t xml:space="preserve">II. Šiuolaikinio meno sklaida:
</t>
    </r>
    <r>
      <rPr>
        <i/>
        <sz val="11"/>
        <color theme="1"/>
        <rFont val="Calibri"/>
        <family val="2"/>
        <charset val="186"/>
        <scheme val="minor"/>
      </rPr>
      <t>1. Įvardijami numatomi pagrindiniai metiniai veiksmai/darbai šiuolaikinio meno sklaidos tema.</t>
    </r>
    <r>
      <rPr>
        <sz val="11"/>
        <color theme="1"/>
        <rFont val="Calibri"/>
        <family val="2"/>
        <charset val="186"/>
        <scheme val="minor"/>
      </rPr>
      <t xml:space="preserve">
</t>
    </r>
    <r>
      <rPr>
        <i/>
        <sz val="11"/>
        <color theme="1"/>
        <rFont val="Calibri"/>
        <family val="2"/>
        <charset val="186"/>
        <scheme val="minor"/>
      </rPr>
      <t>Konstatuojama įvykdymo būsena (įvykdyta, neįvykdyta, vykdoma) ir trumpai pakomentuojama.
2.
3.</t>
    </r>
  </si>
  <si>
    <t>Šiuolaikinio meno sklaidos projektų skaičius (vnt.)</t>
  </si>
  <si>
    <t>ŠMC patalpose surengtų ilgalaikių šiuolaikinio meno sklaidos projektų skaičius (vnt.)</t>
  </si>
  <si>
    <t>ŠMC patalpose surengtų trumpalaikių šiuolaikinio meno sklaidos projektų skaičius (vnt.)</t>
  </si>
  <si>
    <t>Kitose erdvėse Lietuvoje surengtų šiuolaikinio meno sklaidos projektų skaičius (vnt.)</t>
  </si>
  <si>
    <t>Užsienyje surengtų Lietuvos šiuolaikinio meno sklaidos projektų skaičius (vnt.)</t>
  </si>
  <si>
    <t>Surengtų virtualių šiuolaikinio meno sklaidos projektų skaičius (vnt.)</t>
  </si>
  <si>
    <t>Pristatytų šiuolaikinio meno atstovų (menininkų) skaičius (vnt.)</t>
  </si>
  <si>
    <t>ŠMC rezidavusių šiuolaikinio meno profesionalų skaičius (vnt.)</t>
  </si>
  <si>
    <t>ŠMC renginiuose dalyvavusių menininkų ir kitų autorių bei šiuolaikinio meno profesionalų skaičius (žm.)</t>
  </si>
  <si>
    <t>Menininkų bei kuratorių, kurių naujus kūrinius suprodiusavo ir/arba pirmąkart viešai pristatė ŠMC, skaičius (žm.)</t>
  </si>
  <si>
    <t>Pirmą kartą ŠMC projektuose pristatomų menininkų (debiutų) skaičius (žm.)</t>
  </si>
  <si>
    <r>
      <t xml:space="preserve">III. Kultūrinės edukacijos veikla:
</t>
    </r>
    <r>
      <rPr>
        <i/>
        <sz val="11"/>
        <color theme="1"/>
        <rFont val="Calibri"/>
        <family val="2"/>
        <charset val="186"/>
        <scheme val="minor"/>
      </rPr>
      <t>1. Įvardijami planuoti pagrindiniai metiniai veiksmai/darbai kultūrinės edukacijos veiklų tema.
Konstatuojama įvykdymo būsena (įvykdyta, neįvykdyta, vykdoma) ir trumpai pakomentuojama.
2.
3.</t>
    </r>
  </si>
  <si>
    <t>ŠMC išleistų leidinių skaičius (vnt.)</t>
  </si>
  <si>
    <t>Leidinių ŠMC skaityklos fonde skaičius (vnt.)</t>
  </si>
  <si>
    <t xml:space="preserve">Naujų leidinių ŠMC skaityklos fonde skaičius (vnt.)  </t>
  </si>
  <si>
    <t>Atnaujintų/naujai įrengtų ŠMC erdvių skaičius (vnt.)</t>
  </si>
  <si>
    <t>Tarptautinių šiuolaikinio meno sklaidos projektų skaičius (vnt.)</t>
  </si>
  <si>
    <t>Tarptautinių projektų, kuriuos įgyvendina(-o) arba dalyvauja(-o) įgyvendinant ŠMC, skaičius (vnt.)</t>
  </si>
  <si>
    <t>Tarptautinių projektų, kuriuos įgyvendina(-o) ŠMC, skaičius (vnt.)</t>
  </si>
  <si>
    <t>Tarptautinių projektų, kuriuose dalyvauja(-o) ŠMC, skaičius (vnt.)</t>
  </si>
  <si>
    <t>Tarptautinių organizacijų, kurių narys įvairiomis formomis yra ŠMC, skaičius (vnt.)</t>
  </si>
  <si>
    <t>ŠMC narystės tarptautinėse organizacijose skaičius (vnt.)</t>
  </si>
  <si>
    <t>Tarptautinių darbo grupių, kurių ekspertinėse veiklose dalyvavo ŠMC darbuotojai, skaičius (vnt.)</t>
  </si>
  <si>
    <t>ŠMC administruojamų paskyrų socialiniuose tinkluose sekėjų skaičius (vnt.)</t>
  </si>
  <si>
    <t>ŠMC ir/ar jo renginiuose bent kartą dirbusių savanorių skaičius (vnt.)</t>
  </si>
  <si>
    <r>
      <t>Įstaigos uždirbtos lėšos (pajamų įmokos) už suteiktas paslaugas (eurai),</t>
    </r>
    <r>
      <rPr>
        <b/>
        <sz val="11"/>
        <color theme="1"/>
        <rFont val="Calibri"/>
        <family val="2"/>
        <charset val="186"/>
        <scheme val="minor"/>
      </rPr>
      <t xml:space="preserve"> </t>
    </r>
    <r>
      <rPr>
        <b/>
        <i/>
        <sz val="11"/>
        <color theme="1"/>
        <rFont val="Calibri"/>
        <family val="2"/>
        <charset val="186"/>
        <scheme val="minor"/>
      </rPr>
      <t>iš jų:</t>
    </r>
  </si>
  <si>
    <t>2023 m. gruodžio 14 d. įsakymo Nr. ĮV- 977</t>
  </si>
  <si>
    <r>
      <rPr>
        <sz val="16"/>
        <rFont val="Calibri Light"/>
        <family val="2"/>
        <charset val="186"/>
        <scheme val="major"/>
      </rPr>
      <t>[KULTŪROS MINISTRO VALDYMO SRIČIŲ BIUDŽETINIŲ ĮSTAIGŲ (DIREKCIJŲ) METINIO VEIKLOS PLANO VYKDYMO ATASKAITOS FORMA]</t>
    </r>
    <r>
      <rPr>
        <b/>
        <sz val="16"/>
        <color rgb="FFC00000"/>
        <rFont val="Calibri Light"/>
        <family val="2"/>
        <charset val="186"/>
        <scheme val="major"/>
      </rPr>
      <t xml:space="preserve">
(DIREKCIJOS PAVADINIMAS)</t>
    </r>
    <r>
      <rPr>
        <b/>
        <sz val="16"/>
        <rFont val="Calibri Light"/>
        <family val="2"/>
        <charset val="186"/>
        <scheme val="major"/>
      </rPr>
      <t xml:space="preserve">
20</t>
    </r>
    <r>
      <rPr>
        <b/>
        <i/>
        <sz val="16"/>
        <color rgb="FFC00000"/>
        <rFont val="Calibri Light"/>
        <family val="2"/>
        <charset val="186"/>
        <scheme val="major"/>
      </rPr>
      <t xml:space="preserve">XX </t>
    </r>
    <r>
      <rPr>
        <b/>
        <sz val="16"/>
        <rFont val="Calibri Light"/>
        <family val="2"/>
        <charset val="186"/>
        <scheme val="major"/>
      </rPr>
      <t>METŲ VEIKLOS PLANO VYKDYMO ATASKAITA</t>
    </r>
  </si>
  <si>
    <r>
      <t xml:space="preserve">I. Teritorijos ir kultūros ir gamtos paveldo objektų tvarkyba:
</t>
    </r>
    <r>
      <rPr>
        <i/>
        <sz val="11"/>
        <color theme="1"/>
        <rFont val="Calibri"/>
        <family val="2"/>
        <charset val="186"/>
        <scheme val="minor"/>
      </rPr>
      <t>1. Įvardijami numatomi pagrindiniai metiniai veiksmai/darbai teritorijos ir kultūros ir gamtos paveldo objektų tvarkybos tema
Konstatuojama įvykdymo būsena (įvykdyta, neįvykdyta, vykdoma) ir trumpai pakomentuojama.
2.
3.</t>
    </r>
  </si>
  <si>
    <t>Pritaikytų lankymui ir naudojimui kultūros ir gamtos paveldo objektų dalis (proc.)</t>
  </si>
  <si>
    <t>Direkcijos valdomų nekilnojamųjų kultūros ir gamtos paveldo objektų skaičius (vnt.)</t>
  </si>
  <si>
    <t>Pritaikytų lankymui ir naudojimui  kultūros ir gamtos paveldo objektų skaičius (vnt.)</t>
  </si>
  <si>
    <t>Tvarkytų kultūros ir gamtos paveldo objektų skaičius ataskaitiniais metais (vnt.)</t>
  </si>
  <si>
    <t>Pritaikytų lankymui ir naudojimui  kultūros ir gamtos paveldo objektų skaičius ataskaitiniais metais (vnt.)</t>
  </si>
  <si>
    <t>Parengtų kultūros ir gamtos paveldo tvarkybos ir pritaikymo šiuolaikiniams visuomenės poreikiams projektų skaičius (vnt.)</t>
  </si>
  <si>
    <t>Tvarkytos teritorijos ploto dalis (proc.)</t>
  </si>
  <si>
    <t>Saugomos teritorijos plotas (ha)</t>
  </si>
  <si>
    <t>Saugomai teritorijai nustatytos apsaugos zonos plotas (ha)</t>
  </si>
  <si>
    <t>Direkcijos patikėjimo teise valdomos teritorijos plotas (ha)</t>
  </si>
  <si>
    <t>Tvarkytos teritorijos plotas (ha)</t>
  </si>
  <si>
    <t>Parengtų naujų ar atnaujintų informacinių stendų, rodyklių, lentų, skirtų paženklinti nekilnojamojo kultūros ar gamtos paveldo objektus, ir kitų panašių lauko informavimo priemonių skaičius (vnt.)</t>
  </si>
  <si>
    <t>Direkcijos valdomų informacinių stendų, rodyklių, lentų, skirtų paženklinti nekilnojamojo kultūros ar gamtos paveldo objektus, ir kitų panašių lauko informavimo priemonių skaičius (vnt.)</t>
  </si>
  <si>
    <t>Vykdant viešojo administravimo funkcijas išduotų specialiųjų sąlygų fiziniams ir juridiniams asmenims, rengiantiems teritorijų planavimo ir kitus planavimo dokumentus bei statinių projektus  (vnt.)</t>
  </si>
  <si>
    <t>Vykdant viešojo administravimo funkcijas, atliktų dokumentacijos tikrinimų skaičius (vnt.)</t>
  </si>
  <si>
    <t>Parengtų teisės aktų dėl teritorijos, kurioje direkcija įgyvendina apsaugos ir tvarkymo veiklą, valdymo ir reglamentavimo dokumentų, tvirtinamų direkcijos, ir projektų, tvirtinamų kitų institucijų, skaičius (vnt.)</t>
  </si>
  <si>
    <r>
      <t xml:space="preserve">II. Mokslinė, švietėjiška ir leidybinė veikla:
</t>
    </r>
    <r>
      <rPr>
        <i/>
        <sz val="11"/>
        <color theme="1"/>
        <rFont val="Calibri"/>
        <family val="2"/>
        <charset val="186"/>
        <scheme val="minor"/>
      </rPr>
      <t>1. Įvardijami numatomi pagrindiniai metiniai veiksmai/darbai mokslinės, švietėjiškos ir leidybinės veiklos tema
Konstatuojama įvykdymo būsena (įvykdyta, neįvykdyta, vykdoma) ir trumpai pakomentuojama.
2.
3.</t>
    </r>
  </si>
  <si>
    <t>Atliktų saugomos teritorijos vertybių tyrimų skaičius (vnt.)</t>
  </si>
  <si>
    <r>
      <t xml:space="preserve">Mokslinių publikacijų apie direkcijos atliktus tyrimus skaičius (vnt.)
</t>
    </r>
    <r>
      <rPr>
        <i/>
        <sz val="11"/>
        <rFont val="Calibri"/>
        <family val="2"/>
        <charset val="186"/>
        <scheme val="minor"/>
      </rPr>
      <t>[Taikoma tik Valstybinio Kernavės kultūrinio rezervato direkcijai]</t>
    </r>
  </si>
  <si>
    <t>Išleistų leidinių skaičius (vnt.)</t>
  </si>
  <si>
    <r>
      <t xml:space="preserve">Parengtų ir konferencijose perskaitytų mokslinių pranešimų apie direkcijos atliktus tyrimus skaičius (vnt.)
</t>
    </r>
    <r>
      <rPr>
        <i/>
        <sz val="11"/>
        <rFont val="Calibri"/>
        <family val="2"/>
        <charset val="186"/>
        <scheme val="minor"/>
      </rPr>
      <t>[Taikoma tik Valstybinio Kernavės kultūrinio rezervato direkcijai]</t>
    </r>
  </si>
  <si>
    <t>Parengtų ir konferencijose perskaitytų kitų pranešimų skaičius (vnt.)</t>
  </si>
  <si>
    <t xml:space="preserve">Ekskursijose dalyvavusių žmonių skaičius (žm.)
</t>
  </si>
  <si>
    <t>Virtualiose ekskursijose (turuose) dalyvavusių žmonių skaičius (žm.)</t>
  </si>
  <si>
    <r>
      <t xml:space="preserve">IV. Muziejinė veikla:
</t>
    </r>
    <r>
      <rPr>
        <i/>
        <sz val="11"/>
        <color theme="1"/>
        <rFont val="Calibri"/>
        <family val="2"/>
        <charset val="186"/>
        <scheme val="minor"/>
      </rPr>
      <t>[Taikoma tik Valstybinio Kernavės kultūrinio rezervato direkcijai]
1. Įvardijami numatomi pagrindiniai metiniai veiksmai/darbai muziejinės veiklos tema
Konstatuojama įvykdymo būsena (įvykdyta, neįvykdyta, vykdoma) ir trumpai pakomentuojama.
2.
3.</t>
    </r>
  </si>
  <si>
    <r>
      <t xml:space="preserve">Visuomenei pristatyta direkcijos muziejinio rinkinio dalis (proc.)
</t>
    </r>
    <r>
      <rPr>
        <i/>
        <sz val="11"/>
        <rFont val="Calibri"/>
        <family val="2"/>
        <charset val="186"/>
        <scheme val="minor"/>
      </rPr>
      <t>[Taikoma tik Valstybinio Kernavės kultūrinio rezervato direkcijai]</t>
    </r>
  </si>
  <si>
    <t xml:space="preserve">Direkcijos muziejaus rinkiniuose saugomų muziejinių vertybių skaičius (vnt.) </t>
  </si>
  <si>
    <t>Direkcijos muziejaus rinkiniuose saugomų muziejinių vertybių vertė (eurai)</t>
  </si>
  <si>
    <t>Muziejinių vertybių direkcijos muziejaus rinkiniuose saugomų muziejinių vertybių skaičius (vnt.)</t>
  </si>
  <si>
    <t>Virtualiai eksponuotų direkcijos muziejaus rinkiniuose saugomų muziejinių vertybių skaičius (vnt.)</t>
  </si>
  <si>
    <t>Išleistų direkcijos muziejaus rinkinius populiarinančių leidinių skaičius (vnt.)</t>
  </si>
  <si>
    <t>Mokslinių publikacijų apie muziejaus rinkinius skaičius (vnt.)</t>
  </si>
  <si>
    <r>
      <t xml:space="preserve">Surengtų parodų skaičius (vnt.)
</t>
    </r>
    <r>
      <rPr>
        <i/>
        <sz val="11"/>
        <rFont val="Calibri"/>
        <family val="2"/>
        <charset val="186"/>
        <scheme val="minor"/>
      </rPr>
      <t xml:space="preserve">[Taikoma tik Valstybinio </t>
    </r>
    <r>
      <rPr>
        <i/>
        <sz val="11"/>
        <color theme="1"/>
        <rFont val="Calibri"/>
        <family val="2"/>
        <charset val="186"/>
        <scheme val="minor"/>
      </rPr>
      <t>Kernavės kultūrinio rezervato ir Trakų istorinio nacionalinio parko direkcijoms</t>
    </r>
    <r>
      <rPr>
        <i/>
        <sz val="11"/>
        <rFont val="Calibri"/>
        <family val="2"/>
        <charset val="186"/>
        <scheme val="minor"/>
      </rPr>
      <t>]</t>
    </r>
    <r>
      <rPr>
        <b/>
        <sz val="11"/>
        <rFont val="Calibri"/>
        <family val="2"/>
        <scheme val="minor"/>
      </rPr>
      <t xml:space="preserve">
</t>
    </r>
  </si>
  <si>
    <t>Surengtų parodų direkcijos teritorijoje skaičius (vnt.)</t>
  </si>
  <si>
    <r>
      <t xml:space="preserve">Būtino konservuoti ir restauruoti direkcijos muziejinio rinkinio dalis (proc.)
</t>
    </r>
    <r>
      <rPr>
        <i/>
        <sz val="11"/>
        <rFont val="Calibri"/>
        <family val="2"/>
        <charset val="186"/>
        <scheme val="minor"/>
      </rPr>
      <t>[Taikoma tik Valstybinio Kernavės kultūrinio rezervato direkcijai]</t>
    </r>
  </si>
  <si>
    <t>Konservuotų muziejinių vertybių skaičius (vnt.)</t>
  </si>
  <si>
    <t>Būtinų konservuoti ir restauruoti direkcijos muziejaus rinkiniuose saugomų muziejinių vertybių skaičius (vnt.)</t>
  </si>
  <si>
    <r>
      <t xml:space="preserve">V. Skaitmeninimas:
</t>
    </r>
    <r>
      <rPr>
        <i/>
        <sz val="11"/>
        <color theme="1"/>
        <rFont val="Calibri"/>
        <family val="2"/>
        <charset val="186"/>
        <scheme val="minor"/>
      </rPr>
      <t>[Taikoma tik Valstybinio Kernavės kultūrinio rezervato direkcijai]</t>
    </r>
    <r>
      <rPr>
        <b/>
        <sz val="11"/>
        <color theme="1"/>
        <rFont val="Calibri"/>
        <family val="2"/>
        <charset val="186"/>
        <scheme val="minor"/>
      </rPr>
      <t xml:space="preserve">
</t>
    </r>
    <r>
      <rPr>
        <i/>
        <sz val="11"/>
        <color theme="1"/>
        <rFont val="Calibri"/>
        <family val="2"/>
        <charset val="186"/>
        <scheme val="minor"/>
      </rPr>
      <t>1. Įvardijami numatomi pagrindiniai metiniai veiksmai/darbai skaitmeninimo tema
Konstatuojama įvykdymo būsena (įvykdyta, neįvykdyta, vykdoma) ir trumpai pakomentuojama.
2.
3.</t>
    </r>
  </si>
  <si>
    <r>
      <t xml:space="preserve">Suskaitmenintų ir skaitmeninių kultūros paveldo objektų peržiūrų skaičius, tenkantis vienam objektui (vnt.)
</t>
    </r>
    <r>
      <rPr>
        <i/>
        <sz val="11"/>
        <rFont val="Calibri"/>
        <family val="2"/>
        <charset val="186"/>
        <scheme val="minor"/>
      </rPr>
      <t>[Taikoma tik Valstybinio Kernavės kultūrinio rezervato direkcijai]</t>
    </r>
  </si>
  <si>
    <t>Suskaitmenintų kultūros paveldo objektų skaičius per ataskaitinius metus (vnt.)</t>
  </si>
  <si>
    <t xml:space="preserve">LIMIS portale viešai prieinamų suskaitmenintų ir skaitmeninių kultūros paveldo objektų skaičius iš viso (vnt.) </t>
  </si>
  <si>
    <t>VEPIS sistemoje viešai prieinamų suskaitmenintų ir skaitmeninių kultūros paveldo objektų skaičius (vnt.)</t>
  </si>
  <si>
    <r>
      <t xml:space="preserve">VI. Apsilankymai:
</t>
    </r>
    <r>
      <rPr>
        <i/>
        <sz val="11"/>
        <color theme="1"/>
        <rFont val="Calibri"/>
        <family val="2"/>
        <charset val="186"/>
        <scheme val="minor"/>
      </rPr>
      <t>1. Įvardijami numatomi pagrindiniai metiniai veiksmai/darbai apsilankymų tema
Konstatuojama įvykdymo būsena (įvykdyta, neįvykdyta, vykdoma) ir trumpai pakomentuojama.
2.
3.</t>
    </r>
  </si>
  <si>
    <r>
      <t xml:space="preserve">Lankytojų skaičius direkcijos ekspozicijose (įskaitant lauke įrengtas ekspozicijas) ir parodose (žm.)
</t>
    </r>
    <r>
      <rPr>
        <i/>
        <sz val="11"/>
        <rFont val="Calibri"/>
        <family val="2"/>
        <charset val="186"/>
        <scheme val="minor"/>
      </rPr>
      <t>[Taikoma Valstybinio Kernavės kultūrinio rezervato ir Trakų istorinio nacionalinio parko direkcijoms]</t>
    </r>
  </si>
  <si>
    <r>
      <t xml:space="preserve">Lankytojų skaičius direkcijos muziejaus fonduose (žm.) 
</t>
    </r>
    <r>
      <rPr>
        <i/>
        <sz val="11"/>
        <rFont val="Calibri"/>
        <family val="2"/>
        <charset val="186"/>
        <scheme val="minor"/>
      </rPr>
      <t>[Taikoma tik Valstybinio Kernavės kultūrinio rezervato direkcijai]</t>
    </r>
  </si>
  <si>
    <r>
      <t xml:space="preserve">Apsilankymų direkcijos virtualiose parodose skaičius (vnt.) 
</t>
    </r>
    <r>
      <rPr>
        <i/>
        <sz val="11"/>
        <rFont val="Calibri"/>
        <family val="2"/>
        <charset val="186"/>
        <scheme val="minor"/>
      </rPr>
      <t>[Taikoma tik Valstybinio Kernavės kultūrinio rezervato direkcijai]</t>
    </r>
  </si>
  <si>
    <r>
      <t xml:space="preserve">Nemokamai apsilankiusių lankytojų dalis (proc.) 
</t>
    </r>
    <r>
      <rPr>
        <i/>
        <sz val="11"/>
        <rFont val="Calibri"/>
        <family val="2"/>
        <charset val="186"/>
        <scheme val="minor"/>
      </rPr>
      <t>[Taikoma tik Valstybinio Kernavės kultūrinio rezervato direkcijai]</t>
    </r>
  </si>
  <si>
    <r>
      <t>Nemokamai apsilankiusių lankytojų skaičius (žm.),</t>
    </r>
    <r>
      <rPr>
        <b/>
        <i/>
        <sz val="11"/>
        <rFont val="Calibri"/>
        <family val="2"/>
        <charset val="186"/>
        <scheme val="minor"/>
      </rPr>
      <t xml:space="preserve"> iš jų:</t>
    </r>
  </si>
  <si>
    <t xml:space="preserve">Nemokamai apsilankiusių lankytojų skaičius paskutiniais mėnesių sekmadieniais (žm.)
</t>
  </si>
  <si>
    <t>Lankytojų skaičius direkcijos organizuotuose renginiuose (žm.)</t>
  </si>
  <si>
    <t xml:space="preserve">Apsilankymų direkcijos virtualiuose renginiuose skaičius (vnt.) </t>
  </si>
  <si>
    <t>Atnaujintų/naujai įrengtų direkcijos eksploatuojamų statinių ir/ar infrastuktūros objektų (toliau – direkcijos objektai) skaičius (vnt.)</t>
  </si>
  <si>
    <t>Atnaujintų direkcijos objektų skaičius (vnt.)</t>
  </si>
  <si>
    <t>Naujai įrengtų direkcijos objektų skaičius (vnt.)</t>
  </si>
  <si>
    <t>Surengtų tarptautinių renginių Lietuvoje bei užsienyje skaičius (vnt.)</t>
  </si>
  <si>
    <t>Tarptautinių projektų, kuriuos įgyvendina(-o) arba dalyvauja(-o) įgyvendinant direkcija, skaičius (vnt.</t>
  </si>
  <si>
    <t>Tarptautinių projektų, kuriuos įgyvendina(-o) direkcija, skaičius (vnt.)</t>
  </si>
  <si>
    <t>Tarptautinių projektų Lietuvoje ir užsienyje, kuriuose dalyvauja(-o) direkcija, skaičius (vnt.)</t>
  </si>
  <si>
    <t>Tarptautinių organizacijų, kurių narys įvairiomis formomis yra direkcija, skaičius (vnt.)</t>
  </si>
  <si>
    <t>Direkcijos narystės tarptautinėse organizacijose skaičius (vnt.)</t>
  </si>
  <si>
    <t>Tarptautinių darbo grupių, kurių ekspertinėse veiklose dalyvavo direkcijos darbuotojai, skaičius (vnt.)</t>
  </si>
  <si>
    <t>Direkcijos administruojamų paskyrų socialiniuose tinkluose sekėjų skaičius (vnt.)</t>
  </si>
  <si>
    <t>Direkcijoje ir/ar jos renginiuose bent kartą dirbusių savanorių skaičius (žm.)</t>
  </si>
  <si>
    <r>
      <t xml:space="preserve">
LIETUVOS KULTŪROS INSTITUTO
2024</t>
    </r>
    <r>
      <rPr>
        <b/>
        <i/>
        <sz val="16"/>
        <rFont val="Calibri Light"/>
        <family val="2"/>
        <charset val="186"/>
        <scheme val="major"/>
      </rPr>
      <t xml:space="preserve"> </t>
    </r>
    <r>
      <rPr>
        <b/>
        <sz val="16"/>
        <rFont val="Calibri Light"/>
        <family val="2"/>
        <charset val="186"/>
        <scheme val="major"/>
      </rPr>
      <t>METŲ VEIKLOS PLANO VYKDYMO ATASKAITA</t>
    </r>
  </si>
  <si>
    <t xml:space="preserve">1. Pasirengti ir užtikrinti Lietuvos sezono Prancūzijoje 2024.09.12 - 2024.12.12 įgyvendinimą. </t>
  </si>
  <si>
    <t>Lietuvos sezono Prancūzijoje 2024 m. Lietuvos kultūros 
instituto finansuotų, koordinuotų ir įgyvendintų kultūros ir meno pristatymų užsienyje lankytojų skaičius (tūkst. žm.)</t>
  </si>
  <si>
    <t xml:space="preserve">2. Parengti bendradarbiavimo ir kultūros atašė veiklų integravimo Lietuvos kultūros institute modelį. </t>
  </si>
  <si>
    <t xml:space="preserve">Parengto Kultūros atašė integravimo Lietuvos kultūros institute modelio parengimo pažanga (proc.) 
</t>
  </si>
  <si>
    <t>3. Parengti Lietuvos pristatymo užsienyje fokus programas: Lietuvos šiuolaikinės muzikos pristatymas Huddersfieldo šiuolaikinės muzikos festivalyje (Jungtinė Karalystė); Pasirengimas Lietuvos kultūros fokusui Tamperėje (Suomija), Pasirengimas M. K. Čiurlionio gimimo 150-osioms metinėms 2025 m.</t>
  </si>
  <si>
    <t>Parengtų programų skaičius (vnt.)</t>
  </si>
  <si>
    <t xml:space="preserve">4. Parengti įstaigos įgyvendinamų dalinio finansavimo atrankos programų tvarkos aprašus ir juos lydinčius dokumentus. Paskelbti finansavimo konkursus. Pasirengti 2021-2030 m. pažangos priemonių vykdymui. </t>
  </si>
  <si>
    <t>Parengtų dalinio finansavimo atrankos konkursų įgyvendinimą reglamentuojančių teisės aktų rinkinių skaičius, (vnt.)</t>
  </si>
  <si>
    <r>
      <rPr>
        <b/>
        <sz val="14"/>
        <rFont val="Calibri"/>
        <family val="2"/>
        <scheme val="minor"/>
      </rPr>
      <t>PAGRINDINĖ VEIKLA</t>
    </r>
    <r>
      <rPr>
        <b/>
        <i/>
        <sz val="14"/>
        <rFont val="Calibri"/>
        <family val="2"/>
        <scheme val="minor"/>
      </rPr>
      <t xml:space="preserve"> </t>
    </r>
    <r>
      <rPr>
        <i/>
        <sz val="14"/>
        <rFont val="Calibri"/>
        <family val="2"/>
        <scheme val="minor"/>
      </rPr>
      <t>(pagal teisės aktuose nustatytas funkcijas)</t>
    </r>
  </si>
  <si>
    <t>Parengtų konkursų sąlygų skaičius (vnt.)</t>
  </si>
  <si>
    <t>Lietuvos sezono Prancūzijoje finansuotų projektų skaičius (vnt.)</t>
  </si>
  <si>
    <t>Pasiektų susitarimų dėl Lietuvos literatūros vertimų į užsienio kalbas skaičius (vnt.)</t>
  </si>
  <si>
    <t>2023 m. neįvyko literatūros vertimų į užsienio kalbas finansavimo atrankos II etapas, todėl 2024 metais konkursui pateikta daugiau  pasiūlymų išversti aktualią, aukštos meninės vertės Lietuvos literatūrą ir finansuota daugiau projektų.</t>
  </si>
  <si>
    <t>Kofinansuotų Kūrybiškos Europos projektų skaičius (vnt.)</t>
  </si>
  <si>
    <t xml:space="preserve">Projektų paraiškų teikėjų skaičius priklauso nuo ES programos "Kūrybiška Europa" finansavimą gavusių Lietuvos organizacijų skaičiaus, kuris 2024 m. buvo mažesnis. </t>
  </si>
  <si>
    <t>Renginiuose užsienyje dalyvavusių Lietuvos meno kūrėjų ir kultūros profesionalų skaičius (žm.)</t>
  </si>
  <si>
    <t xml:space="preserve">Pradinis Lietuvos kultūros sezono Prancūzijoje biudžetas buvo du kartus mažesnis, nei faktinis, taip pat planavimo metu nebuvo patvirtintas prancūzų partnerių finansinis indėlis. Be kitų faktorių, tai lėmė didesnį renginių ir jų dalyvių skaičių. </t>
  </si>
  <si>
    <t xml:space="preserve">Lietuvos kultūros instituto įgyvendintų ar 
koordinuotų Lietuvos kultūros ir meno pristatymų 
užsienyje lankytojų skaičius (tūkst. žm.) 
</t>
  </si>
  <si>
    <t xml:space="preserve">Planuojant Lietuvos sezoną Prancūzijoje jo lankytojų skaičius buvo nustaytas remiantis Prancūzų instituto patirtimi ir planais bei anksčiau vykdytų sezonų duomenimis. Didesnis projekto biudžetas leido organizuoti daugiau renginių, vyko efektyvi tikslinė komunikacijos kampanija. </t>
  </si>
  <si>
    <t>Kultūros atašė renginiuose užsienyje dalyvavusių Lietuvos meno kūrėjų ir kultūros profesionalų skaičius (žm.).</t>
  </si>
  <si>
    <t xml:space="preserve">Dalyvių skaičiaus padidėjimas susijęs su metų eigoje padidėjusiu naujų renginių skaičiumi kai kuriose atašė šalyse (pvz. Švedijoje, Lenkijoje, Italijoje).		</t>
  </si>
  <si>
    <t>Suorganizuotų konsultacijų skaičius (vnt.)</t>
  </si>
  <si>
    <t>Parengta kultūros atašė metinio susitikimo programa (vnt.)</t>
  </si>
  <si>
    <t xml:space="preserve">Bendru sutarimu su LRKM metinis susitikimas nukeltas į 2025 m. pradžią dėl gausios atašė kaitos 2024 m. viduryje ir perkėlimo į LKI nuo 2025 m. 	</t>
  </si>
  <si>
    <t>Parengtų programų modelių skaičius (vnt.)</t>
  </si>
  <si>
    <t>Vizitų programos dalyvių iš užsienio skaičius (žm.)</t>
  </si>
  <si>
    <t xml:space="preserve">Dalyvių skaičiaus padidėjimas susijęs su tuo, kad vizitų partneriai Lietuvoje surado daugiau galimybių prisidėti prie vizitų įgyvendinimo ir pakviesti daugiau nei planuota dalyvių. </t>
  </si>
  <si>
    <r>
      <rPr>
        <b/>
        <sz val="12"/>
        <color rgb="FF000000"/>
        <rFont val="Calibri"/>
        <family val="2"/>
      </rPr>
      <t xml:space="preserve">Surengtų gyvų ir virtualių seminarų, mokymų ir kt. renginių dalyvių skaičius </t>
    </r>
    <r>
      <rPr>
        <b/>
        <sz val="12"/>
        <color rgb="FFFF0000"/>
        <rFont val="Calibri"/>
        <family val="2"/>
      </rPr>
      <t xml:space="preserve"> </t>
    </r>
    <r>
      <rPr>
        <b/>
        <sz val="12"/>
        <color rgb="FF000000"/>
        <rFont val="Calibri"/>
        <family val="2"/>
      </rPr>
      <t>(žm.)</t>
    </r>
  </si>
  <si>
    <t>Pasiektas didesnis renginių dalyvių skaičius dėl keleto priežasčių:
•	2024 m. padidintas biudžetas tikslinei Facebook komunikacijai galėjo daryti įtaką didesniam dalyvių skaičiui regionuose. Taip pat  kvietimai siunčiami organizacijoms tiesiogiai;
•	I metų ketvirtyje užmegzta nauja pažintis su ES programos CERV kontaktinėmis atstovėmis, tad į seminarus apie tris ES programas regionuose buvo galima pritraukti įvairesnę ir dėl to gausesnę auditoriją;
•	Kitų šalių „Kūrybiškos Europos“ biurai organizavo 5 daugiau bendrų nuotolinių renginių, nei buvo planuota 2023 m. pabaigoje, kuriuose pakvietė dalyvauti ir Lietuvos biurą.</t>
  </si>
  <si>
    <t>Tinklaveikos renginių, kuriuose pristatoma ES programos „Kūrybiška Europa“ paprogramės „Kultūra“ ir „Tarpsektorinė“, dalyvių skaičius (žm.)</t>
  </si>
  <si>
    <t xml:space="preserve">2024 m. metais dalyvauta dviejose tinklaveikos renginiuose daugiau, nei planuota 2023 m. pabaigoje. Rugsėjo mėnesį užsimezgė nauja partnerystė su ArtTech Lithuania Agency, kurios organizuotas renginys „ArtTech Forum 2024“ sutraukė daug dalyvių, taip pat Vilniuje įsikūrusiu kompetencijų centru "Ukreate Hub". </t>
  </si>
  <si>
    <r>
      <t xml:space="preserve">I. Paslaugos:
</t>
    </r>
    <r>
      <rPr>
        <i/>
        <sz val="11"/>
        <rFont val="Calibri"/>
        <family val="2"/>
        <scheme val="minor"/>
      </rPr>
      <t>Neplanuota</t>
    </r>
  </si>
  <si>
    <t>Tarptautinių organizacijų, kurių narys įvairiomis formomis yra Lietuvos kultūros institutas, skaičius (vnt.)</t>
  </si>
  <si>
    <t>Bendradarbiaujant su valstybės institucijomis, švietimo ir mokslo įstaigomis, bendruomenėmis, nevyriausybinėmis organizacijomis, kitomis kultūros įstaigomis įgyvendintų iniciatyvų skaičius (vnt.)</t>
  </si>
  <si>
    <t>Planavimo procese nebuvo pilnai aiškios galimybės įtraukti kultūros organizacijas į partnerystes rengiant Lietuvos kultūros programą Tamperėje, tačiau pavyko tai sėkmingai įgyvendinti: įsitraukė Lietuvos kino centras, Šokios informacijos centras, Lietuvos džiazo federacija, Lietuvos fotomenininkų sąjunga.</t>
  </si>
  <si>
    <t>Partnerysčių su Lietuvos kultūros organizacijomis ir festivaliais, organizuojant Vizitų programą Lietuvoje, skaičius (vnt.)</t>
  </si>
  <si>
    <t>Paskelbtų įrašų skaičiaus augimas lyginant su 2023 metais (proc.)</t>
  </si>
  <si>
    <t xml:space="preserve">Didesnį nei planuota augimą lėmė aktyvesnė  "Kūrybiškos Europos" komunikacija, kurios dažnumą, didesnį nei suplanuota, diktavo auditorijos poreikiai.  Didesnį sekėjų skaičių socialiniuose tinkluose generavo ir Lietuvos Sezono Prancūzijoje komunikacija, kuri buvo suplanuota tiksliai, nesitikint ženkliai augsiančio dėmesio. </t>
  </si>
  <si>
    <t>Įstaigos administruojamų paskyrų socialiniuose tinkluose sekėjų skaičiaus augimas lyginant su 2023 metais (proc.)</t>
  </si>
  <si>
    <t xml:space="preserve">Augimą sąlygojo kryptinga žurnalo "As a Journal" komunikacija ir marketingo veiksmai. Visa tai buvo susiję su techniniais nesklandumais metų pradžioje, todėl neplanuota, kad juos išspręsti pavyks greitai. Išsprendus anksčiau nei tikėtasi turėta ir daugiau laiko efektyviems komunikacijos veiksmams. Auditoriją natūraliai augino ir  Lietuvos Sezono Prancūzijoje komunikacijos kampanija.  </t>
  </si>
  <si>
    <t xml:space="preserve">360 laipsnių marketingo ir komunikacijos strategijos, apimančios ir žiniasklaidą ir perkamą reklamą bei skaitmenines priemones pasiekiama auditorija (tūkst. žm.) </t>
  </si>
  <si>
    <t>Rodikliai buvo planuojami remiantis ankstesnių metų Sezonų Prancūzijoje kitų šalių pasiektais rodikliais. Planas viršytas dėl tikslingai suplanuotos bei finansuotos reklaminės kampanijos Prancūzijoje sėkmės.</t>
  </si>
  <si>
    <t>Lietuvos kultūros institute ir instituto renginiuose dirbusių savanorių, praktikantų skaičius (žm.)</t>
  </si>
  <si>
    <t>2024 m. patvirtinta 1 nauja vyriausiojo patarėjo pareigybė bendrosios veiklos srityje.</t>
  </si>
  <si>
    <r>
      <t xml:space="preserve">2024 m. vasario 12 d. direktoriaus įsakymu Nr. V-10 "Dėl Lietuvos kultūros instituto administracinės struktūros patvirtinimo" nuo 2024 m.  kovo 1 d. pakeista administracinė struktūra. </t>
    </r>
    <r>
      <rPr>
        <b/>
        <sz val="11"/>
        <color rgb="FF000000"/>
        <rFont val="Calibri"/>
        <family val="2"/>
      </rPr>
      <t xml:space="preserve"> </t>
    </r>
    <r>
      <rPr>
        <sz val="11"/>
        <color rgb="FF000000"/>
        <rFont val="Calibri"/>
        <family val="2"/>
      </rPr>
      <t>Vadovaujančių darbuotojų skaičius nepadidėjo, o bendras darbuotojų skaičius padidėjo.</t>
    </r>
  </si>
  <si>
    <r>
      <t xml:space="preserve">II. Kvalifikacijos tobulinimas:
</t>
    </r>
    <r>
      <rPr>
        <i/>
        <sz val="11"/>
        <color rgb="FF000000"/>
        <rFont val="Calibri"/>
        <family val="2"/>
        <charset val="186"/>
      </rPr>
      <t xml:space="preserve">1. Darbuotojai kėlė kvalifikaciją: viešųjų pirkimų, dokumentų valdymo, darbuotojų vertinimo mokymuose, prancūzų ir švedų kalbų kursuose, "Emocinis atsparumas įtemptose situacijose darbe" mokymuose, Acesso Cultura organizuotuose mokymuose "Accessible communication: clear language and design", Master class mokymuose vadovams.                                                                                                                                2. Darbuotojai kėlė kvalifikaciją šiuose nemokamuose Viešojo valdymo agentūros mokymuose: "Įgalinanti organizacinė kultūra. Nuo ko pradėsime stiprinti?", "Strateginių kompetencijų nustatymo, ugdymo, palaikymo sistemos sukūrimas ir diegimas viešąjame sektoriuje", "Psichologinis atsparumas darbe ir asmeniniame gyvenime", "Kas (de) motyvuoja darbuotojus", "Krizių komunikacija: prevencija ir valdymas", VDI mokymuose "Darbuotojų komandiravimas", "Dirbtinio intelekto (DI) įrankių" mokymuose.         </t>
    </r>
    <r>
      <rPr>
        <sz val="11"/>
        <color rgb="FF000000"/>
        <rFont val="Calibri"/>
        <family val="2"/>
      </rPr>
      <t xml:space="preserve">                                                                   </t>
    </r>
  </si>
  <si>
    <t>Išlaidos vieno darbuotojo kvalifikacijos tobulinimui mažesnės nei buvo planuota, nes dalis darbuotojų lankytų mokymų buvo nemokami.</t>
  </si>
  <si>
    <r>
      <t xml:space="preserve">I. Pritrauktos papildomos lėšos:
</t>
    </r>
    <r>
      <rPr>
        <i/>
        <sz val="11"/>
        <color rgb="FF000000"/>
        <rFont val="Calibri"/>
        <family val="2"/>
        <charset val="186"/>
      </rPr>
      <t>1. Uždirbta pajamų už Vilniaus knygų mugės kultūrinės programos rengimą ir koordinavimą
2. Uždirbta pajamų iš leidinių pardavimo</t>
    </r>
  </si>
  <si>
    <t>2024 m. už Vilniaus knygų mugės kultūrinės programos rengimą ir koordinavimą gauta ženkliai daugiau pajamų nei planuota, nes 2024 m.  atnaujintoje sutartyje patvirtintas didesnis komisinio mokesčio procentas už parduotus bilietus.</t>
  </si>
  <si>
    <r>
      <rPr>
        <b/>
        <sz val="11"/>
        <color rgb="FF000000"/>
        <rFont val="Calibri"/>
        <family val="2"/>
      </rPr>
      <t xml:space="preserve">I. Nekilnojamo turto valdymas                                                                        </t>
    </r>
    <r>
      <rPr>
        <sz val="11"/>
        <color rgb="FF000000"/>
        <rFont val="Calibri"/>
        <family val="2"/>
      </rPr>
      <t xml:space="preserve">  </t>
    </r>
    <r>
      <rPr>
        <i/>
        <sz val="11"/>
        <color rgb="FF000000"/>
        <rFont val="Calibri"/>
        <family val="2"/>
      </rPr>
      <t>Nuo 2021 m. Lietuvos kultūros institutas nuomojasi administracines patalpas iš VĮ "Turto bankas"</t>
    </r>
  </si>
  <si>
    <t>Išlaidos Lietuvos kultūros instituto patalpų išlaikymui sumažėjo dėl sumažėjusių komunalinių mokesčių pagal pateiktas VĮ "Turto bankas" sąskaitas faktūras.</t>
  </si>
  <si>
    <r>
      <t xml:space="preserve">II. Kilnojamo turto valdymas:
</t>
    </r>
    <r>
      <rPr>
        <i/>
        <sz val="11"/>
        <rFont val="Calibri"/>
        <family val="2"/>
        <scheme val="minor"/>
      </rPr>
      <t xml:space="preserve">1.Lietuvos kultūros institutas neturi kilnojamo turto ir 2025 m. neplanuoja turėti. </t>
    </r>
  </si>
  <si>
    <t>Žalia, 2,2</t>
  </si>
  <si>
    <t>Direktorė</t>
  </si>
  <si>
    <t>Julija Reklaitė</t>
  </si>
  <si>
    <r>
      <t xml:space="preserve">V. Savanoriavimas, socialinis dalyvavimas:
</t>
    </r>
    <r>
      <rPr>
        <i/>
        <sz val="11"/>
        <rFont val="Calibri"/>
        <family val="2"/>
        <charset val="186"/>
        <scheme val="minor"/>
      </rPr>
      <t>1. Lietuvos kultūros institute sudaromos sąlygos studentams atlikti praktiką, priimami savanoriai, stažuotojai
Įvykdyta</t>
    </r>
  </si>
  <si>
    <r>
      <t xml:space="preserve">IV. Rinkodara:
</t>
    </r>
    <r>
      <rPr>
        <i/>
        <sz val="11"/>
        <color rgb="FF000000"/>
        <rFont val="Calibri"/>
        <family val="2"/>
        <charset val="186"/>
        <scheme val="minor"/>
      </rPr>
      <t xml:space="preserve">1.	Administruojamos svetainės www.lithuanianculture.lt (lietuvių ir anglų kalbomis), www.kurybiskaeuropa.eu
Vykdoma nuolat.
2.	Viešinama paskyrose socialiniuose tinkluose Facebook, Instagram, Twiter.      
Vykdoma nuolat.
3.	Lietuvos sezono Prancūzijoje metu įgyvendinti dvi reklamines kampanijas reklamos stenduose didžiuosiuose Prancūzijos miestuose, kampaniją viešojo transporto stotyse, megzti media partnerystes, vykdyti aktyvią kampaniją socialiniuose tinkluose.
Įvykdyta. </t>
    </r>
  </si>
  <si>
    <r>
      <rPr>
        <b/>
        <sz val="11"/>
        <rFont val="Calibri"/>
        <family val="2"/>
        <charset val="186"/>
      </rPr>
      <t>II. Tarptautiškumas:</t>
    </r>
    <r>
      <rPr>
        <sz val="11"/>
        <rFont val="Calibri"/>
        <family val="2"/>
        <charset val="186"/>
      </rPr>
      <t xml:space="preserve">
</t>
    </r>
    <r>
      <rPr>
        <i/>
        <sz val="11"/>
        <rFont val="Calibri"/>
        <family val="2"/>
        <charset val="186"/>
      </rPr>
      <t>1. Tęsti aktyvią narystę Europos institucijų, atsakingų už nacionalinių kultūrų sklaidą, tinklo EUNIC (EU National Institutes for Culture) atstovaujant mažų šalių ir Ukrainos interesus. 
Įvykdyta. LKI atstovauta dviejose kasmetinėse EUNIC generalinės asamblėjos susitikimuose; sudalyvauta EUNIC institutų vadovų seminare; dalyvauta nuotolinėse dirbtuvėse apie postkolonialistines kultūrinio paveldo praktikas Ukrainoje; 2 instituto atstovės stažavosi EUNIC partnerių institutuose pagal EUNIC Mobility Scheme programą, pagal šią programą LKI priimti 7 stažuotojai; surengtas seminaras kultūros atašė apie EUNIC veiklas; teiktos konsultacijos institucijoms; dalyvauta keturiuose EUNIC Lietuvos klasterių susitikimuose.
2. Dalyvauti Europos institucijas, veikiančias kultūros vadybos ir mokymų srityje, vienijančio tinklo ENCACT (European network on cultural management and policy) veikloje.
Įvykdyta. Dalyvauta nuotolinėse ENCACT žinių dalinimosi sesijose, prenumeruoti naujienlaiškiai, naudotasi ENCACT leidžiama mokomąja profesine medžiaga.</t>
    </r>
  </si>
  <si>
    <r>
      <t xml:space="preserve">V.	Koordinuoti Lietuvos dalyvavimą Europos Sajungos ir tarptautinių organizacijų kultūros srities programose, teikti konsultacijas, organizuoti informacinius renginius, vykdyti projektus;
</t>
    </r>
    <r>
      <rPr>
        <i/>
        <sz val="12"/>
        <rFont val="Calibri"/>
        <family val="2"/>
        <charset val="186"/>
      </rPr>
      <t>1.	Informuoti Lietuvos kultūros lauko operatorius apie programos „Kūrybiška Europa“ paprogramę „Kultūra“ ir „Tarpsektorinė“, rengti gyvus ir virtualius seminarus,  ,dalyvauti kitų organizacijų rengiamose konferencijose ir kt. renginiuose ir juose pristatyti programą „Kūrybiška Europa“, teikti konsultacijas.
Įvykdyta. Programos „Kūrybiška Europa“ paprogramės „Kultūra“ ir „Tarpsektorinė“ pristatytos suorganizuotuose 18 renginių bei 7 partnerių renginiuose, suteikta 241 konsultacija.
2.	Dalyvauti EUNIC veiklose, teikti konsultacijas kultūros institucijoms apie šio tinklo veiklas.
Įvykdyta. LKI atstovauta dviejose kasmetinėse EUNIC generalinės asamblėjos susitikimuose; sudalyvauta EUNIC institutų vadovų seminare; dalyvauta nuotolinėse dirbtuvėse apie postkolonialistines kultūrinio paveldo praktikas Ukrainoje; 2 instituto atstovės stažavosi EUNIC partnerių institutuose pagal EUNIC Mobility Scheme programą, pagal šią programą LKI priimti 7 stažuotojai; surengtas seminaras kultūros atašė apie EUNIC veiklas; teiktos konsultacijos institucijoms; dalyvauta keturiuose EUNIC Lietuvos klasterių susitikimuose.</t>
    </r>
  </si>
  <si>
    <t xml:space="preserve">Planuojant Lietuvos sezoną Prancūzijoje jo lankytojų skaičius buvo nustatytas remiantis Prancūzų instituto patirtimi ir anksčiau vykdytų sezonų duomenimis. Ženklesnį skaičių lėmė ir kokybiška bei auditorijos poreikius atitikusi sezono programa, tikslinga ir efektyvi komunikacijos kampanija. </t>
  </si>
  <si>
    <t>Organizuoti konsultacijas URM dėl Lietuvos pirmininkavimo ES Tarybai 2027 m.  nebuvo poreikio, institucijų atsakomybės pirmininkavimo metu yra gryninamos ir LKI šiuo metu dalyvauja darbo grupėse.</t>
  </si>
  <si>
    <r>
      <t xml:space="preserve">IV.	Organizuoti Lietuvos ir užsienio valstybių kultūros srities specialistų vizitus, vykdyti vizitų programas:
</t>
    </r>
    <r>
      <rPr>
        <i/>
        <sz val="12"/>
        <color rgb="FF000000"/>
        <rFont val="Calibri"/>
        <family val="2"/>
        <charset val="186"/>
      </rPr>
      <t>1.	Atnaujinti Lietuvos kultūros instituto vykdomą Vizitų programą, jos veikimo modelį aptarti su kultūros sektoriumi, suderinti su planuojamais finansavimo konkursais ir planuojamais Lietuvos kultūros pristatymais užsienyje.
Įvykdyta. 
Bendradarbiaujant su kultūros sektoriumi iš esmės atnaujintas Vizitų programos aprašas, sukurtas vizitų organizavimo algoritmas, nustatyti prioritetai, siejami su Lietuvos pristatymais užsienyje ir atašė  veikla. 
2.	Įgyvendinti užsienio šalių kultūros profesionalų vizitus.
Įvykdyta. 
2025 metais vizituose į Lietuvą dalyvavo 135 užsienio kultūros ir meno profesionalai (Vizitų programos lėšomis įgyvendintas 101 vizitas, Literatūros sklaidos - 25, pasirengimo Čiurlionio metams ir kultūros programai Tamperėje - 9)</t>
    </r>
    <r>
      <rPr>
        <b/>
        <i/>
        <sz val="12"/>
        <color rgb="FF000000"/>
        <rFont val="Calibri"/>
        <family val="2"/>
        <charset val="186"/>
      </rPr>
      <t>.</t>
    </r>
  </si>
  <si>
    <r>
      <rPr>
        <b/>
        <sz val="11"/>
        <color rgb="FF000000"/>
        <rFont val="Calibri"/>
        <family val="2"/>
        <scheme val="minor"/>
      </rPr>
      <t xml:space="preserve">III. Tarpsektorinis bendradarbiavimas:
</t>
    </r>
    <r>
      <rPr>
        <i/>
        <sz val="11"/>
        <color rgb="FF000000"/>
        <rFont val="Calibri"/>
        <family val="2"/>
        <charset val="186"/>
        <scheme val="minor"/>
      </rPr>
      <t>1.	Bendradarbiauti su valstybės institucijomis (LR Vyriausybės kanceliarija, LR užsienio reikalų ministerija), kitomis kultūros įstaigomis, meno kūrėjų organizacijomis ir kt. organizuojant kompleksinius Lietuvos kultūros pristatymus užsienyje ir rengiantis tokiems pristatymams.
Įvykdyta. 
Su valstybės institucijomis (LR Vyriausybės kanceliarija, LR užsienio reikalų ministerija, kitomis ministerijomis), kultūros įstaigomis, meno kūrėjų organizacijomis ir kt. bendradarbiauta organizuojant šiuos kompleksinius Lietuvos kultūros pristatymus užsienyje, arba rengiantis naujiems: 
- Lietuvos sezono Prancūzijoje 2024 programa;
- Lietuvos šiuolaikinės muzikos pristatymas Huddersfieldo šiuolaikinės muzikos festivalyje;
- Pasirengimas M. K. Čiurlionio 150 ųjų gimimo metinių programai užsienyje;
- Pasirengimas Lietuvos kultūros programai Tamperėje (Suomija).
2.	Palaikyti partnerystes su Lietuvos kultūros organizacijomis ir festivaliais organizuojant Vizitų programą Lietuvoje.
Įvykdyta. 
Vizitų programoje bendradarbiauta su 40 kultūros lauko organizacijų ir renginių organizatorių. Kartu dirbta organizuojant vizitų programas, taip pat partneriai pagal galimybes prisidėjo prie programos dalyvių vizitų finansavimo.
3.	Bendradarbiauti su informacijos centrais ir kultūros organizacijomis plėtojant veiklos programas.
Įvykdyta. 
Rengti susitikimai su informacijos centrais ir kitomis tarptautiškai veikiančiomis organizacijomis siekiant išsiaiškinti lauko prioritetus veiklai užsienyje ir lūkesčius būsimoms LKI programoms.</t>
    </r>
  </si>
  <si>
    <r>
      <rPr>
        <b/>
        <sz val="12"/>
        <color rgb="FF000000"/>
        <rFont val="Calibri"/>
        <family val="2"/>
        <charset val="186"/>
      </rPr>
      <t xml:space="preserve">I.	Įgyvendinti Lietuvos kultūros tarptautiškumo skatinimo iniciatyvas skirstant valstybinį finansavimą nacionalinės kultūros, išskyrus kino sritį, sklaidai užsienyje:
</t>
    </r>
    <r>
      <rPr>
        <i/>
        <sz val="12"/>
        <color rgb="FF000000"/>
        <rFont val="Calibri"/>
        <family val="2"/>
        <charset val="186"/>
      </rPr>
      <t>1.	Parengti ir įgyvendinti Lietuvos sezono Prancūzijoje 2024 m. programos finansavimo konkurso II etapą. 
Įvykdyta.
II finansavimo konkurso etapas vyko nuo 2024 m. sausio 17 iki vasario 20 d. Gauta 20 paraiškų. Finansuota 17 projektų, jiems paskirstyta 203 000 Eur. 
(I paraiškų teikimo etape, kuris vyko 2023 m., gautos 127 paraiškos, finansavimas skirtas 99 projektams. 5 projektų vykdytojai nepasirašė dalinio finansavimo sutarčių).
2.	Parengti ir įgyvendinti Literatūros vertimų skatinimo programos dalinio finansavimo konkursą.
Įvykdyta.
Projektų paraiškų teikimas vyko 2024 m. kovo 29-gegužės 2 d.  Gautos 72 paraiškos. Finansuoti 24 iliustruoti  leidiniai (paskirstyta 27 800 Eu) ir 28 leidinių vertimai (paskirstyta 89 000 Eur).
3.	Parengti ir įgyvendinti Kūrybiškos Europos paprogramių Kultūra ir Tarpsektorinė dalinio finansavimo konkursą.
Įvykdyta. 
2024 m. balandžio 9 - gegužės 9 d. vyko paraiškų teikimas. Gautos 26 paraiškos. Vienam pareiškėjui atsiėmus paraišką, finansuoti 25 projektai, jiems paskirstyta 399 999 Eur. 
4.	Pasirengti 2021-2030 m. pažangos priemonių vykdymui.
Įvykdyta.
Parengti  Kultūros ir kūrybingumo plėtros programos pažangos priemonės Nr. 08-001-04-02-01 "Lietuvos kūrėjų konkurencingumo ir žinomumo didinimas, Lietuvos kūrybinio potencialo panaudojimo skatinimas" aprašo veiklos Nr. 6 "Veiksminga  kultūros ir meno tarptautinio bendradarbiavimo sklaida užsienyje" ir veiklos Nr. 7 "Jungtiniai profesionaliosios kūrybos pristatymai skatinimo platformose užsienyje" projektų specialiųjų ir prioritetinių atrankos kriterijų (PAK) nustatymo bei projektų finansavimo sąlygų (PFSA)  projektai.</t>
    </r>
  </si>
  <si>
    <r>
      <rPr>
        <b/>
        <sz val="12"/>
        <color rgb="FF000000"/>
        <rFont val="Calibri"/>
        <family val="2"/>
      </rPr>
      <t xml:space="preserve">II.	Koordinuoti ir organizuoti kuruojamas Lietuvos kultūros, iškyrus Kino sritį, pristatymo programas užsienio valstybėse:
</t>
    </r>
    <r>
      <rPr>
        <i/>
        <sz val="12"/>
        <color rgb="FF000000"/>
        <rFont val="Calibri"/>
        <family val="2"/>
        <charset val="186"/>
      </rPr>
      <t>1.	Įgyvendinti Lietuvos sezono Prancūzijoje 2024 programą. 
Įvykdyta.
2024 09 12-12 12 įvykdyta Lietuvos sezono Prancūzijoje programa, kurioje vyko 150 projektų, 650 renginių, apsilankė daugiau nei 900 tūkst. lankytojų, dalyvavo 1553 menininkai ir kultūros srities profesionalai iš Lietuvos. 
2.	Tęsti trimetį bendradrabiavimo projektą „Lietuvos</t>
    </r>
    <r>
      <rPr>
        <sz val="12"/>
        <color rgb="FF000000"/>
        <rFont val="Calibri"/>
        <family val="2"/>
      </rPr>
      <t xml:space="preserve"> šiuolaikinės muzikos pristatymas Huddersfieldo ši</t>
    </r>
    <r>
      <rPr>
        <i/>
        <sz val="12"/>
        <color rgb="FF000000"/>
        <rFont val="Calibri"/>
        <family val="2"/>
        <charset val="186"/>
      </rPr>
      <t>uolaikinės muzikos festivalyje“.
Įvykdyta.
2024 11 15-24 kartu su Muzikos informacijos centru  įgyvendinta Lietuvos fokus programa, joje įvyko 10 renginių, dalyvavo 23 muzikos profesionalai iš Lietuvos, renginius apla</t>
    </r>
    <r>
      <rPr>
        <i/>
        <sz val="12"/>
        <color theme="1"/>
        <rFont val="Calibri"/>
        <family val="2"/>
      </rPr>
      <t>nkė 560 lankytojų. Įgyvendinti 2 festivalio kuratorių vizitai į Lietuvą. Pasirašyta tolimesnio</t>
    </r>
    <r>
      <rPr>
        <i/>
        <sz val="12"/>
        <color rgb="FF000000"/>
        <rFont val="Calibri"/>
        <family val="2"/>
        <charset val="186"/>
      </rPr>
      <t xml:space="preserve"> bendradarbiavimo sutartis trejiems metams.
3.	Pasirengti M. K. Čiurlionio 150 ųjų gimimo metinių programos užsienyje įgyvendinimui.
Įvykdyta.
Pasirengta programos 2025 m. įgyvendinimui: sudarytas programos planas Kultūros atašė šalyse, parengtas su Čiurlionio kūryba susijusių projektų pasiūlymų sąrašas (daugiau nei 50 pasiūlymų), skirtas Lietuvos diplomatinėms atstovybėms. Įgyvendintas trijų kultūros profesionalų iš Japonijos vizitas ruošiantis Čiurlionio parodai Japonijoje.
4.	Pasirengti Lietuvos kultūros fokusui Tamperėje (Suomija).
Įvykdyta.
Pasirengta Lietuvos kultūros programai Tamperėje 2025 m.: sudarytas programos planas su 7 partneriais Tamperėje, suorganizuoti partnerių vizitai į Lietuvą: 6 žm.
5.	Pristatyti nacionalinę literatūrą tarptautinėse knygų mugėse ir kituose literatūros renginiuose, teikti informaciją ir bendradarbiauti su užsienio leidėjais, literatūros organizacijomis ir nacionalinės literatūros vertėjais.  
Įvykdyta.
Bendradarbiaujant su Lietuvos leidėjų asociacija Lietuvos literatūra ir leidyba pristatyta traptautinėse profesionalų knygų mugėse Bolonijoje (2024 04 11-18), Frankfurte (2024 10 16-20), ten veikė nacionalinis stendas. Lietuva pristatyta ir Geteborgo knygų mugėje 2024 09 27-29 (vyko 5 renginiai, 2 dalyviai), kur pasirašytas susitarimas dėl Lietuvos dalyvavimo knygų mugėje garbės viešnios teisėmis 2028 m. (tarp mugės, LKI, LLA). Su LLA pasirašyta ilgalaikio bendradarbiavimo sutartis dėl Lietuvos pristatymo knygų mugėse Bolonijoje, Frankfurte ir Geteborge 2025-2027 m. Taip pat dalyvauta Londono knygų mugėje (susitikimai su leidėjais).
Įvykdyti leidėjų ir literatūros profesionalų vizitai į Lietuvą: 25 žm.
Įgyvendinta vertėjų mentorystės programa su Nacionaliniu rašymo centru (JK) - 1 dalyvis. Pasirašyta bendradarbiavimo sutartis dėl vertėjų rezidencijų su organizacija "Vilnius UNESCO literatūros miestas", paskelbtas rezidencijos konkursas. Vyko nuolatinės vertėjų konsultacijos.
6.	Parengti, išleisti ir užsienyje pristatyti du LKI žurnalo "...As a Journal" numerius.    
Įvykdyta iš dalies:</t>
    </r>
    <r>
      <rPr>
        <sz val="12"/>
        <color rgb="FF000000"/>
        <rFont val="Calibri"/>
        <family val="2"/>
      </rPr>
      <t xml:space="preserve">
Išleista: "POEM AS  A JOURNAL", sudarytojas Jean-Max Colard (nr. 7); parengta leidybai - </t>
    </r>
    <r>
      <rPr>
        <i/>
        <sz val="12"/>
        <color rgb="FF000000"/>
        <rFont val="Calibri"/>
        <family val="2"/>
      </rPr>
      <t>ESCAPE AS A JOURNAL</t>
    </r>
    <r>
      <rPr>
        <sz val="12"/>
        <color rgb="FF000000"/>
        <rFont val="Calibri"/>
        <family val="2"/>
      </rPr>
      <t xml:space="preserve">, sudarytojas Edvardas Šumila (nr. 8)
                                                                                                                                                </t>
    </r>
  </si>
  <si>
    <r>
      <t xml:space="preserve">I. Personalo valdymas:
</t>
    </r>
    <r>
      <rPr>
        <i/>
        <sz val="11"/>
        <color rgb="FF000000"/>
        <rFont val="Calibri"/>
        <family val="2"/>
        <charset val="186"/>
        <scheme val="minor"/>
      </rPr>
      <t>1. 2024 m. ketinama priimti į pareigas 2 naujus darbuotojus.
Įvykdyta. 2024 m. patvirtinta 1 nauja vyriausiojo patarėjo pareigybė ir priimti 2 darbuotojai - į vyriausio patarėjo pareigybę ir į Finansavimo konkursų skyriaus vyriausio specialisto pareigybę.</t>
    </r>
  </si>
  <si>
    <r>
      <t xml:space="preserve">1.	Pasirengti ir užtikrinti Lietuvos sezono Prancūzijoje 2024.09.12 - 2024.12.12 įgyvendinimą.
</t>
    </r>
    <r>
      <rPr>
        <sz val="12"/>
        <color rgb="FF000000"/>
        <rFont val="Calibri Light"/>
        <family val="2"/>
        <scheme val="major"/>
      </rPr>
      <t>Įvykdyta.</t>
    </r>
    <r>
      <rPr>
        <b/>
        <sz val="12"/>
        <color rgb="FF000000"/>
        <rFont val="Calibri Light"/>
        <family val="2"/>
        <scheme val="major"/>
      </rPr>
      <t xml:space="preserve">
</t>
    </r>
    <r>
      <rPr>
        <sz val="12"/>
        <color rgb="FF000000"/>
        <rFont val="Calibri Light"/>
        <family val="2"/>
        <scheme val="major"/>
      </rPr>
      <t xml:space="preserve">-	Lietuvos sezono Prancūzijoje projektas įvykdytas pilna apimtimi. 2024.09.12 - 2024.12.12  įgyvendinta 150 projektų ir suorganizuota 650 renginių, kuriuos aplankė daugiau nei 900 tūkst. lankytojų. 
-	sezone Lietuvą pristatė 1553 menininkai ir kultūros srities profesionalai iš Lietuvos bei 1500 menininkų ir kultūros srities profesionalų iš pranzūzų partnerių pusės.  
-	2025 m. pirmame pusmetyje bus paviešinta detali sezono rezultatų ataskaita. </t>
    </r>
  </si>
  <si>
    <r>
      <t xml:space="preserve">2. Parengti bendradarbiavimo ir kultūros atašė veiklų integravimo Lietuvos kultūros institute modelį. 
</t>
    </r>
    <r>
      <rPr>
        <sz val="12"/>
        <color rgb="FF000000"/>
        <rFont val="Calibri Light"/>
        <family val="2"/>
        <scheme val="major"/>
      </rPr>
      <t>Įvykdyta.
- Pasirengta Kultūros atašė perkėlimui į LKI. Įvykdytos diskusijos su LKI Taryba, atlikta kultūros atašė apklausa, vyko konsultacijos su Užsienio reikalų ministerija, rengti LKI veiklos pristatymai URM. 
- Parengtas ir patvirtintas  kultūros atašė veiklą reguliuojančių dokumentų rinkinys, atnaujinti LKI nuostatai, atnaujinta LKI struktūra, įkurtas naujas Kultūros diplomatijos skyrius, įsteigtos naujos reikalingos pareigybės.</t>
    </r>
  </si>
  <si>
    <t>Šios ataskaitos pateikimo dieną Viešųjų pirkimų tarnyba nebuvo paskelbusi viešai prieinamų duomenų apie bendrą vykdomų viešųjų pirkimų įvertinimą, todėl reikšmė yra apytikslė.</t>
  </si>
  <si>
    <t>2.2</t>
  </si>
  <si>
    <r>
      <t xml:space="preserve">I. Viešųjų pirkimų vykdymas:
</t>
    </r>
    <r>
      <rPr>
        <i/>
        <sz val="11"/>
        <color rgb="FF000000"/>
        <rFont val="Calibri"/>
        <family val="2"/>
        <scheme val="minor"/>
      </rPr>
      <t>1. Parengtas detalaus 2024 metų viešųjų pirkimų planas, o metų eigoje atlikti reikalingi jo patikslinimai;                                  
2. Peržiūrėti, atnaujinti viešųjų pirkimų iniciatorių ir organizatorių įgaliojimai.</t>
    </r>
  </si>
  <si>
    <r>
      <t xml:space="preserve">III. Koordinuoti kultūros atašė veiklos programų įgyvendinimą, bendradarbiauti jas sudarant ir įgyvendinant:
</t>
    </r>
    <r>
      <rPr>
        <i/>
        <sz val="12"/>
        <color rgb="FF000000"/>
        <rFont val="Calibri"/>
        <family val="2"/>
        <charset val="186"/>
      </rPr>
      <t>1.	Koordinuoti LR Kultūros atašė programų įgyvendinimą.     
Įvykdyta.
Dirbta su 11 atašė ir 14 šalių. 
LKI ir kultūros atašė įgyvendintų renginių užsienyje skaičius: 195 vnt.; LKI ir kultūros atašė įgyvendintų renginių užsienyje dalyvių iš Lietuvos  skaičius: 336 žm.; LKI ir kultūros atašė įgyvendintų Lietuvos kultūros ir meno pristatymų užsienyje žiūrovų skaičius:  apie 172 tūkst. 
2.	Organizuoti konsultacijas kultūros diplomatijos klausimais Lietuvos atstovybėms užsienyje ir URM dėl Lietuvos pirmininkavimo ES Tarybai 2027 m. kultūros programos gairių parengimo ir Lietuvos kultūrinių interesų Indijos ir Ramiojo vandenynų regione.</t>
    </r>
    <r>
      <rPr>
        <i/>
        <sz val="12"/>
        <color theme="1"/>
        <rFont val="Calibri"/>
        <family val="2"/>
      </rPr>
      <t xml:space="preserve"> Įvykdyta iš dalies.</t>
    </r>
    <r>
      <rPr>
        <i/>
        <sz val="12"/>
        <color rgb="FF000000"/>
        <rFont val="Calibri"/>
        <family val="2"/>
        <charset val="186"/>
      </rPr>
      <t xml:space="preserve">
Surengtos šios konsultacijos: „Dėl LT Indijos ir Ramiojo vandenyno regiono strategijos įgyvendinimo veiksmų plano 2024 m. kultūrinio bendradarbiavimo krypties.“, susitik</t>
    </r>
    <r>
      <rPr>
        <i/>
        <sz val="12"/>
        <color theme="1"/>
        <rFont val="Calibri"/>
        <family val="2"/>
      </rPr>
      <t>imai gyvai ir nuotoliu su darbą pradedančiais už kultūros sritį atsakingais diplomatais, individualios konsultacijos besikreipiančioms ambasadoms. 
3. Bendradarbiaujant su Kultūros ministerija parengti Kultūros atašė metinio susitikimo programą.
Nukelta</t>
    </r>
    <r>
      <rPr>
        <sz val="12"/>
        <color theme="1"/>
        <rFont val="Calibri"/>
        <family val="2"/>
      </rPr>
      <t xml:space="preserve"> (priežastis pateikta pastabų skiltyje).</t>
    </r>
  </si>
  <si>
    <r>
      <t xml:space="preserve">4. Parengti įstaigos įgyvendinamų dalinio finansavimo atrankos programų tvarkos aprašus ir juos lydinčius dokumentus. Paskelbti finansavimo konkursus. Pasirengti 2021-2030 m. pažangos priemonių vykdymui.
</t>
    </r>
    <r>
      <rPr>
        <sz val="12"/>
        <color rgb="FF000000"/>
        <rFont val="Calibri Light"/>
        <family val="2"/>
      </rPr>
      <t>Įvykdyta.</t>
    </r>
    <r>
      <rPr>
        <b/>
        <sz val="12"/>
        <color rgb="FF000000"/>
        <rFont val="Calibri Light"/>
        <family val="2"/>
        <charset val="186"/>
      </rPr>
      <t xml:space="preserve">
</t>
    </r>
    <r>
      <rPr>
        <sz val="12"/>
        <color rgb="FF000000"/>
        <rFont val="Calibri Light"/>
        <family val="2"/>
      </rPr>
      <t>-	Parengtas programos "Lietuvos literatūros vertimų skatinimo projektų finansavimo valstybės biudžeto lėšomis"  tvarkos aprašas ir įgyvendintas dalinio finansavimo konkursas;
-	Parengtas programos Lietuvos kultūros įstaigų ir organizacijų dalyvavimo Europos Sąjungos programos "Kūrybiška Europa" paprogramėse "Kultūra" ir "Tarpsektorinė" programos valstybinio bendrojo finansavimo tvarkos aprašas ir įgyvendintas finansavimo konkursas;
-	Parengti  Kultūros ir kūrybingumo plėtros programos pažangos priemonės Nr. 08-001-04-02-01 "Lietuvos kūrėjų konkurencingumo ir žinomumo didinimas, Lietuvos kūrybinio potencialo panaudojimo skatinimas" aprašo veiklos Nr. 6 "Veiksminga  kultūros ir meno tarptautinio bendradarbiavimo sklaida užsienyje" ir veiklos Nr. 7 "Jungtiniai profesionaliosios kūrybos pristatymai skatinimo platformose užsienyje" projektų specialiųjų ir prioritetinių atrankos kriterijų (PAK) nustatymo bei projektų finansavimo sąlygų (PFSA)  projektai.</t>
    </r>
  </si>
  <si>
    <r>
      <t xml:space="preserve">3. Parengti Lietuvos pristatymo užsienyje fokus programas: Lietuvos šiuolaikinės muzikos pristatymas Huddersfieldo šiuolaikinės muzikos festivalyje (Jungtinė Karalystė); Pasirengimas Lietuvos kultūros fokusui Tamperėje (Suomija), Pasirengimas M. K. Čiurlionio gimimo 150-osioms metinėms 2025 m.
</t>
    </r>
    <r>
      <rPr>
        <sz val="12"/>
        <rFont val="Calibri Light"/>
        <family val="2"/>
        <scheme val="major"/>
      </rPr>
      <t xml:space="preserve">Įvykdyta. 
2024 m. vyko Lietuvos šiuolaikinės muzikos pristatymas Huddersfieldo šiuolaikinės muzikos festivalyje (Jungtinė Karalystė), suorganizuota 10 renginių, pristatyti 23 Lietuvos kūrėjai, organizuoti 2 festivalio vadovo vizitai, pasirašyta bendradarbiavimo sutartis trejiems metams; 
Pasirengta Lietuvos kultūros fokusui Tamperėje (Suomija): organizuoti profesionalų vizitai, parengta programa, įtraukiant septynis partnerius. 
Kartu su LR Kultūros atašė ir Lietuvos kultūros profesionalais parengta M. K. Čiurlionio gimimo 150-ųjų metinių minėjimo programa: pasiūlyti 54 projektai.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</si>
</sst>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5">
    <font>
      <sz val="11"/>
      <color theme="1"/>
      <name val="Calibri"/>
      <family val="2"/>
      <charset val="186"/>
      <scheme val="minor"/>
    </font>
    <font>
      <sz val="11"/>
      <color theme="1"/>
      <name val="Calibri"/>
      <family val="2"/>
      <scheme val="minor"/>
    </font>
    <font>
      <b/>
      <sz val="11"/>
      <color theme="1"/>
      <name val="Calibri"/>
      <family val="2"/>
      <charset val="186"/>
      <scheme val="minor"/>
    </font>
    <font>
      <b/>
      <sz val="11"/>
      <name val="Calibri"/>
      <family val="2"/>
      <charset val="186"/>
      <scheme val="minor"/>
    </font>
    <font>
      <i/>
      <sz val="11"/>
      <color theme="1"/>
      <name val="Calibri"/>
      <family val="2"/>
      <charset val="186"/>
      <scheme val="minor"/>
    </font>
    <font>
      <sz val="11"/>
      <name val="Calibri"/>
      <family val="2"/>
      <charset val="186"/>
      <scheme val="minor"/>
    </font>
    <font>
      <i/>
      <sz val="11"/>
      <name val="Calibri"/>
      <family val="2"/>
      <charset val="186"/>
      <scheme val="minor"/>
    </font>
    <font>
      <b/>
      <sz val="14"/>
      <color theme="1"/>
      <name val="Calibri"/>
      <family val="2"/>
      <charset val="186"/>
      <scheme val="minor"/>
    </font>
    <font>
      <sz val="11"/>
      <color theme="1"/>
      <name val="Calibri"/>
      <family val="2"/>
      <charset val="186"/>
      <scheme val="minor"/>
    </font>
    <font>
      <b/>
      <i/>
      <sz val="14"/>
      <color theme="1"/>
      <name val="Calibri"/>
      <family val="2"/>
      <charset val="186"/>
      <scheme val="minor"/>
    </font>
    <font>
      <i/>
      <sz val="14"/>
      <color theme="1"/>
      <name val="Calibri"/>
      <family val="2"/>
      <charset val="186"/>
      <scheme val="minor"/>
    </font>
    <font>
      <b/>
      <sz val="14"/>
      <name val="Calibri Light"/>
      <family val="2"/>
      <charset val="186"/>
      <scheme val="major"/>
    </font>
    <font>
      <b/>
      <sz val="12"/>
      <name val="Calibri Light"/>
      <family val="2"/>
      <charset val="186"/>
      <scheme val="major"/>
    </font>
    <font>
      <b/>
      <sz val="16"/>
      <name val="Calibri Light"/>
      <family val="2"/>
      <charset val="186"/>
      <scheme val="major"/>
    </font>
    <font>
      <b/>
      <i/>
      <sz val="16"/>
      <color rgb="FFC00000"/>
      <name val="Calibri Light"/>
      <family val="2"/>
      <charset val="186"/>
      <scheme val="major"/>
    </font>
    <font>
      <b/>
      <i/>
      <sz val="16"/>
      <name val="Calibri Light"/>
      <family val="2"/>
      <charset val="186"/>
      <scheme val="major"/>
    </font>
    <font>
      <b/>
      <sz val="12"/>
      <color theme="1"/>
      <name val="Calibri"/>
      <family val="2"/>
      <charset val="186"/>
      <scheme val="minor"/>
    </font>
    <font>
      <b/>
      <sz val="16"/>
      <color rgb="FFC00000"/>
      <name val="Calibri Light"/>
      <family val="2"/>
      <charset val="186"/>
      <scheme val="major"/>
    </font>
    <font>
      <sz val="13"/>
      <color theme="1"/>
      <name val="Calibri"/>
      <family val="2"/>
      <charset val="186"/>
      <scheme val="minor"/>
    </font>
    <font>
      <sz val="16"/>
      <name val="Calibri Light"/>
      <family val="2"/>
      <charset val="186"/>
      <scheme val="major"/>
    </font>
    <font>
      <b/>
      <i/>
      <sz val="11"/>
      <name val="Calibri"/>
      <family val="2"/>
      <charset val="186"/>
      <scheme val="minor"/>
    </font>
    <font>
      <sz val="11"/>
      <name val="Calibri"/>
      <family val="2"/>
      <scheme val="minor"/>
    </font>
    <font>
      <b/>
      <sz val="11"/>
      <name val="Calibri"/>
      <family val="2"/>
      <scheme val="minor"/>
    </font>
    <font>
      <b/>
      <sz val="11"/>
      <color theme="1"/>
      <name val="Calibri"/>
      <family val="2"/>
      <scheme val="minor"/>
    </font>
    <font>
      <i/>
      <sz val="11"/>
      <name val="Calibri"/>
      <family val="2"/>
      <scheme val="minor"/>
    </font>
    <font>
      <b/>
      <i/>
      <sz val="14"/>
      <color theme="1"/>
      <name val="Calibri"/>
      <family val="2"/>
      <scheme val="minor"/>
    </font>
    <font>
      <b/>
      <sz val="14"/>
      <color theme="1"/>
      <name val="Calibri"/>
      <family val="2"/>
      <scheme val="minor"/>
    </font>
    <font>
      <i/>
      <sz val="14"/>
      <color theme="1"/>
      <name val="Calibri"/>
      <family val="2"/>
      <scheme val="minor"/>
    </font>
    <font>
      <i/>
      <sz val="11"/>
      <color theme="1"/>
      <name val="Calibri"/>
      <family val="2"/>
      <scheme val="minor"/>
    </font>
    <font>
      <b/>
      <i/>
      <sz val="11"/>
      <name val="Calibri"/>
      <family val="2"/>
      <scheme val="minor"/>
    </font>
    <font>
      <b/>
      <i/>
      <sz val="11"/>
      <color rgb="FFC00000"/>
      <name val="Calibri"/>
      <family val="2"/>
      <scheme val="minor"/>
    </font>
    <font>
      <i/>
      <sz val="11"/>
      <color rgb="FFC00000"/>
      <name val="Calibri"/>
      <family val="2"/>
      <scheme val="minor"/>
    </font>
    <font>
      <sz val="11"/>
      <color rgb="FFC00000"/>
      <name val="Calibri"/>
      <family val="2"/>
      <scheme val="minor"/>
    </font>
    <font>
      <sz val="13"/>
      <name val="Calibri"/>
      <family val="2"/>
      <charset val="186"/>
      <scheme val="minor"/>
    </font>
    <font>
      <b/>
      <i/>
      <sz val="14"/>
      <name val="Calibri"/>
      <family val="2"/>
      <scheme val="minor"/>
    </font>
    <font>
      <b/>
      <sz val="14"/>
      <name val="Calibri"/>
      <family val="2"/>
      <scheme val="minor"/>
    </font>
    <font>
      <i/>
      <sz val="14"/>
      <name val="Calibri"/>
      <family val="2"/>
      <scheme val="minor"/>
    </font>
    <font>
      <b/>
      <i/>
      <sz val="11"/>
      <color theme="1"/>
      <name val="Calibri"/>
      <family val="2"/>
      <charset val="186"/>
      <scheme val="minor"/>
    </font>
    <font>
      <sz val="13"/>
      <color rgb="FFFF0000"/>
      <name val="Calibri"/>
      <family val="2"/>
      <charset val="186"/>
      <scheme val="minor"/>
    </font>
    <font>
      <b/>
      <i/>
      <sz val="11"/>
      <color theme="1"/>
      <name val="Calibri"/>
      <family val="2"/>
      <scheme val="minor"/>
    </font>
    <font>
      <b/>
      <sz val="16"/>
      <color theme="1"/>
      <name val="Calibri Light"/>
      <family val="2"/>
      <charset val="186"/>
      <scheme val="major"/>
    </font>
    <font>
      <sz val="16"/>
      <color theme="1"/>
      <name val="Calibri Light"/>
      <family val="2"/>
      <charset val="186"/>
      <scheme val="major"/>
    </font>
    <font>
      <b/>
      <i/>
      <sz val="16"/>
      <color theme="1"/>
      <name val="Calibri Light"/>
      <family val="2"/>
      <charset val="186"/>
      <scheme val="major"/>
    </font>
    <font>
      <sz val="11"/>
      <color theme="0"/>
      <name val="Calibri"/>
      <family val="2"/>
      <charset val="186"/>
      <scheme val="minor"/>
    </font>
    <font>
      <b/>
      <sz val="11"/>
      <color theme="0"/>
      <name val="Calibri"/>
      <family val="2"/>
      <charset val="186"/>
      <scheme val="minor"/>
    </font>
    <font>
      <b/>
      <i/>
      <sz val="16"/>
      <color rgb="FFFF0000"/>
      <name val="Calibri Light"/>
      <family val="2"/>
      <charset val="186"/>
      <scheme val="major"/>
    </font>
    <font>
      <b/>
      <sz val="12"/>
      <name val="Calibri"/>
      <family val="2"/>
    </font>
    <font>
      <sz val="12"/>
      <color rgb="FF000000"/>
      <name val="Calibri"/>
      <family val="2"/>
    </font>
    <font>
      <b/>
      <sz val="12"/>
      <color rgb="FF000000"/>
      <name val="Calibri"/>
      <family val="2"/>
    </font>
    <font>
      <b/>
      <sz val="12"/>
      <color theme="1"/>
      <name val="Calibri"/>
      <family val="2"/>
    </font>
    <font>
      <sz val="12"/>
      <color theme="1"/>
      <name val="Calibri"/>
      <family val="2"/>
    </font>
    <font>
      <b/>
      <sz val="11"/>
      <color rgb="FFFF0000"/>
      <name val="Calibri"/>
      <family val="2"/>
      <scheme val="minor"/>
    </font>
    <font>
      <sz val="12"/>
      <color rgb="FF091A5A"/>
      <name val="Public Sans"/>
      <charset val="1"/>
    </font>
    <font>
      <sz val="12"/>
      <color rgb="FF091A5A"/>
      <name val="Public Sans"/>
    </font>
    <font>
      <sz val="11"/>
      <color rgb="FFFF0000"/>
      <name val="Calibri"/>
      <family val="2"/>
      <charset val="186"/>
      <scheme val="minor"/>
    </font>
    <font>
      <b/>
      <sz val="11"/>
      <color rgb="FF000000"/>
      <name val="Calibri"/>
      <family val="2"/>
      <scheme val="minor"/>
    </font>
    <font>
      <sz val="11"/>
      <name val="Calibri"/>
      <family val="2"/>
    </font>
    <font>
      <sz val="11"/>
      <color rgb="FF000000"/>
      <name val="Calibri"/>
      <family val="2"/>
      <scheme val="minor"/>
    </font>
    <font>
      <b/>
      <sz val="12"/>
      <color rgb="FFFF0000"/>
      <name val="Calibri"/>
      <family val="2"/>
    </font>
    <font>
      <i/>
      <sz val="11"/>
      <color rgb="FF000000"/>
      <name val="Calibri"/>
      <family val="2"/>
      <scheme val="minor"/>
    </font>
    <font>
      <b/>
      <sz val="11"/>
      <color rgb="FF000000"/>
      <name val="Calibri"/>
      <family val="2"/>
    </font>
    <font>
      <sz val="11"/>
      <color rgb="FF000000"/>
      <name val="Calibri"/>
      <family val="2"/>
    </font>
    <font>
      <i/>
      <sz val="11"/>
      <color rgb="FF000000"/>
      <name val="Calibri"/>
      <family val="2"/>
    </font>
    <font>
      <b/>
      <sz val="12"/>
      <color rgb="FF000000"/>
      <name val="Calibri Light"/>
      <family val="2"/>
      <charset val="186"/>
      <scheme val="major"/>
    </font>
    <font>
      <sz val="11"/>
      <color rgb="FF00B050"/>
      <name val="Calibri"/>
      <family val="2"/>
      <scheme val="minor"/>
    </font>
    <font>
      <sz val="11"/>
      <color rgb="FF00B050"/>
      <name val="Calibri"/>
      <family val="2"/>
      <charset val="186"/>
      <scheme val="minor"/>
    </font>
    <font>
      <sz val="11"/>
      <color rgb="FFFF0000"/>
      <name val="Calibri"/>
      <family val="2"/>
    </font>
    <font>
      <sz val="11"/>
      <color theme="1"/>
      <name val="Calibri"/>
      <family val="2"/>
      <charset val="1"/>
    </font>
    <font>
      <sz val="12"/>
      <color theme="4" tint="0.39997558519241921"/>
      <name val="Calibri"/>
      <family val="2"/>
    </font>
    <font>
      <sz val="12"/>
      <color rgb="FF8EA9DB"/>
      <name val="Calibri"/>
      <family val="2"/>
    </font>
    <font>
      <sz val="12"/>
      <color rgb="FFFF0000"/>
      <name val="Calibri"/>
      <family val="2"/>
    </font>
    <font>
      <i/>
      <sz val="11"/>
      <color rgb="FF000000"/>
      <name val="Calibri"/>
      <family val="2"/>
      <charset val="186"/>
    </font>
    <font>
      <sz val="11"/>
      <color theme="4"/>
      <name val="Calibri (Body)"/>
    </font>
    <font>
      <sz val="11"/>
      <color theme="4"/>
      <name val="Calibri"/>
      <family val="2"/>
      <charset val="186"/>
      <scheme val="minor"/>
    </font>
    <font>
      <b/>
      <sz val="12"/>
      <color rgb="FF000000"/>
      <name val="Calibri Light"/>
      <family val="2"/>
      <scheme val="major"/>
    </font>
    <font>
      <b/>
      <sz val="11"/>
      <color rgb="FF000000"/>
      <name val="Calibri"/>
      <family val="2"/>
      <charset val="186"/>
      <scheme val="minor"/>
    </font>
    <font>
      <sz val="11"/>
      <color rgb="FF00B0F0"/>
      <name val="Calibri"/>
      <family val="2"/>
      <charset val="186"/>
      <scheme val="minor"/>
    </font>
    <font>
      <sz val="12"/>
      <color rgb="FF000000"/>
      <name val="Calibri"/>
      <family val="2"/>
      <charset val="186"/>
    </font>
    <font>
      <b/>
      <sz val="12"/>
      <color rgb="FF000000"/>
      <name val="Calibri Light"/>
      <family val="2"/>
      <charset val="186"/>
    </font>
    <font>
      <sz val="12"/>
      <name val="Calibri"/>
      <family val="2"/>
      <charset val="186"/>
    </font>
    <font>
      <b/>
      <sz val="12"/>
      <name val="Calibri"/>
      <family val="2"/>
      <charset val="186"/>
    </font>
    <font>
      <b/>
      <sz val="12"/>
      <color rgb="FF000000"/>
      <name val="Calibri"/>
      <family val="2"/>
      <charset val="186"/>
    </font>
    <font>
      <b/>
      <sz val="11"/>
      <name val="Calibri"/>
      <family val="2"/>
      <charset val="186"/>
    </font>
    <font>
      <sz val="11"/>
      <name val="Calibri"/>
      <family val="2"/>
      <charset val="186"/>
    </font>
    <font>
      <i/>
      <sz val="12"/>
      <color rgb="FF000000"/>
      <name val="Calibri"/>
      <family val="2"/>
    </font>
    <font>
      <sz val="12"/>
      <color rgb="FF000000"/>
      <name val="Calibri Light"/>
      <family val="2"/>
      <scheme val="major"/>
    </font>
    <font>
      <sz val="12"/>
      <color rgb="FF000000"/>
      <name val="Calibri Light"/>
      <family val="2"/>
    </font>
    <font>
      <i/>
      <sz val="11"/>
      <color rgb="FF000000"/>
      <name val="Calibri"/>
      <family val="2"/>
      <charset val="186"/>
      <scheme val="minor"/>
    </font>
    <font>
      <i/>
      <sz val="11"/>
      <name val="Calibri"/>
      <family val="2"/>
      <charset val="186"/>
    </font>
    <font>
      <i/>
      <sz val="12"/>
      <name val="Calibri"/>
      <family val="2"/>
      <charset val="186"/>
    </font>
    <font>
      <i/>
      <sz val="12"/>
      <color rgb="FF000000"/>
      <name val="Calibri"/>
      <family val="2"/>
      <charset val="186"/>
    </font>
    <font>
      <b/>
      <i/>
      <sz val="12"/>
      <color rgb="FF000000"/>
      <name val="Calibri"/>
      <family val="2"/>
      <charset val="186"/>
    </font>
    <font>
      <sz val="12"/>
      <color theme="1"/>
      <name val="Calibri Light"/>
      <family val="2"/>
      <scheme val="major"/>
    </font>
    <font>
      <i/>
      <sz val="12"/>
      <color theme="1"/>
      <name val="Calibri"/>
      <family val="2"/>
    </font>
    <font>
      <sz val="12"/>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rgb="FF000000"/>
      </left>
      <right/>
      <top/>
      <bottom/>
      <diagonal/>
    </border>
    <border>
      <left style="thin">
        <color indexed="64"/>
      </left>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s>
  <cellStyleXfs count="2">
    <xf numFmtId="0" fontId="0" fillId="0" borderId="0"/>
    <xf numFmtId="9" fontId="8" fillId="0" borderId="0" applyFont="0" applyFill="0" applyBorder="0" applyAlignment="0" applyProtection="0"/>
  </cellStyleXfs>
  <cellXfs count="504">
    <xf numFmtId="0" fontId="0" fillId="0" borderId="0" xfId="0"/>
    <xf numFmtId="0" fontId="0" fillId="0" borderId="0" xfId="0" applyProtection="1">
      <protection locked="0"/>
    </xf>
    <xf numFmtId="0" fontId="2" fillId="0" borderId="0" xfId="0" applyFont="1" applyAlignment="1" applyProtection="1">
      <alignment horizontal="center" vertical="top"/>
      <protection locked="0"/>
    </xf>
    <xf numFmtId="9" fontId="2"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top" wrapText="1"/>
      <protection locked="0"/>
    </xf>
    <xf numFmtId="0" fontId="11" fillId="0" borderId="0" xfId="0" applyFont="1" applyAlignment="1" applyProtection="1">
      <alignment horizontal="left" vertical="top" wrapText="1"/>
      <protection locked="0"/>
    </xf>
    <xf numFmtId="0" fontId="16" fillId="0" borderId="0" xfId="0" applyFont="1" applyProtection="1">
      <protection locked="0"/>
    </xf>
    <xf numFmtId="0" fontId="4" fillId="0" borderId="0" xfId="0" applyFont="1" applyAlignment="1" applyProtection="1">
      <alignment horizontal="center"/>
      <protection locked="0"/>
    </xf>
    <xf numFmtId="0" fontId="0" fillId="0" borderId="0" xfId="0" applyAlignment="1" applyProtection="1">
      <alignment horizontal="left" vertical="top"/>
      <protection locked="0"/>
    </xf>
    <xf numFmtId="0" fontId="0" fillId="0" borderId="0" xfId="0" applyAlignment="1" applyProtection="1">
      <alignment vertical="center"/>
      <protection locked="0"/>
    </xf>
    <xf numFmtId="0" fontId="0" fillId="4" borderId="1" xfId="0" applyFill="1" applyBorder="1" applyAlignment="1">
      <alignment horizontal="center" vertical="center" wrapText="1"/>
    </xf>
    <xf numFmtId="9" fontId="0" fillId="4"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9" fontId="12" fillId="0" borderId="1" xfId="0" applyNumberFormat="1"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top" wrapText="1"/>
      <protection locked="0"/>
    </xf>
    <xf numFmtId="0" fontId="2" fillId="3" borderId="1" xfId="0" applyFont="1" applyFill="1" applyBorder="1" applyAlignment="1" applyProtection="1">
      <alignment horizontal="left" vertical="top" wrapText="1"/>
      <protection locked="0"/>
    </xf>
    <xf numFmtId="0" fontId="3" fillId="2" borderId="1" xfId="0" applyFont="1" applyFill="1" applyBorder="1" applyAlignment="1">
      <alignment horizontal="center" vertical="top" wrapText="1"/>
    </xf>
    <xf numFmtId="0" fontId="5" fillId="4" borderId="1" xfId="0" applyFont="1" applyFill="1" applyBorder="1" applyAlignment="1">
      <alignment horizontal="center" vertical="center" wrapText="1"/>
    </xf>
    <xf numFmtId="0" fontId="22" fillId="4" borderId="1" xfId="0" applyFont="1" applyFill="1" applyBorder="1" applyAlignment="1">
      <alignment horizontal="left" vertical="top" wrapText="1"/>
    </xf>
    <xf numFmtId="0" fontId="22" fillId="4" borderId="1" xfId="0" applyFont="1" applyFill="1" applyBorder="1" applyAlignment="1">
      <alignment vertical="top" wrapText="1"/>
    </xf>
    <xf numFmtId="0" fontId="22" fillId="2" borderId="1" xfId="0" applyFont="1" applyFill="1" applyBorder="1" applyAlignment="1">
      <alignment horizontal="center" vertical="top" wrapText="1"/>
    </xf>
    <xf numFmtId="0" fontId="22" fillId="2" borderId="1" xfId="0" applyFont="1" applyFill="1" applyBorder="1" applyAlignment="1" applyProtection="1">
      <alignment horizontal="center" vertical="top" wrapText="1"/>
      <protection locked="0"/>
    </xf>
    <xf numFmtId="0" fontId="21" fillId="4" borderId="1" xfId="0" applyFont="1" applyFill="1" applyBorder="1" applyAlignment="1">
      <alignment horizontal="center" vertical="center" wrapText="1"/>
    </xf>
    <xf numFmtId="0" fontId="23" fillId="2" borderId="1" xfId="0" applyFont="1" applyFill="1" applyBorder="1" applyAlignment="1" applyProtection="1">
      <alignment horizontal="center" vertical="top" wrapText="1"/>
      <protection locked="0"/>
    </xf>
    <xf numFmtId="0" fontId="23" fillId="4" borderId="1" xfId="0" applyFont="1" applyFill="1" applyBorder="1" applyAlignment="1">
      <alignment horizontal="left" vertical="top" wrapText="1"/>
    </xf>
    <xf numFmtId="9" fontId="23" fillId="2" borderId="1" xfId="0" applyNumberFormat="1" applyFont="1" applyFill="1" applyBorder="1" applyAlignment="1">
      <alignment horizontal="center" vertical="top" wrapText="1"/>
    </xf>
    <xf numFmtId="0" fontId="23" fillId="2" borderId="1" xfId="0" applyFont="1" applyFill="1" applyBorder="1" applyAlignment="1" applyProtection="1">
      <alignment horizontal="center" vertical="top"/>
      <protection locked="0"/>
    </xf>
    <xf numFmtId="9" fontId="22" fillId="2" borderId="1" xfId="0" applyNumberFormat="1" applyFont="1" applyFill="1" applyBorder="1" applyAlignment="1">
      <alignment horizontal="center" vertical="top" wrapText="1"/>
    </xf>
    <xf numFmtId="0" fontId="3" fillId="2" borderId="1" xfId="0" applyFont="1" applyFill="1" applyBorder="1" applyAlignment="1" applyProtection="1">
      <alignment horizontal="center" vertical="top"/>
      <protection locked="0"/>
    </xf>
    <xf numFmtId="0" fontId="5" fillId="0" borderId="0" xfId="0" applyFont="1" applyAlignment="1" applyProtection="1">
      <alignment horizontal="left" vertical="top"/>
      <protection locked="0"/>
    </xf>
    <xf numFmtId="0" fontId="5" fillId="4" borderId="1" xfId="0" applyFont="1" applyFill="1" applyBorder="1" applyAlignment="1">
      <alignment horizontal="center" vertical="center"/>
    </xf>
    <xf numFmtId="0" fontId="21" fillId="4" borderId="1" xfId="0" applyFont="1" applyFill="1" applyBorder="1" applyAlignment="1">
      <alignment horizontal="center" vertical="center"/>
    </xf>
    <xf numFmtId="9" fontId="23" fillId="2" borderId="1" xfId="1" applyFont="1" applyFill="1" applyBorder="1" applyAlignment="1" applyProtection="1">
      <alignment horizontal="center" vertical="top" wrapText="1"/>
    </xf>
    <xf numFmtId="0" fontId="21" fillId="0" borderId="7" xfId="0" applyFont="1" applyBorder="1" applyAlignment="1" applyProtection="1">
      <alignment horizontal="left" vertical="top" wrapText="1"/>
      <protection locked="0"/>
    </xf>
    <xf numFmtId="0" fontId="22" fillId="4" borderId="1" xfId="0" applyFont="1" applyFill="1" applyBorder="1" applyAlignment="1" applyProtection="1">
      <alignment horizontal="center" vertical="top" wrapText="1"/>
      <protection locked="0"/>
    </xf>
    <xf numFmtId="0" fontId="23" fillId="4" borderId="1" xfId="0" applyFont="1" applyFill="1" applyBorder="1" applyAlignment="1" applyProtection="1">
      <alignment horizontal="center" vertical="top" wrapText="1"/>
      <protection locked="0"/>
    </xf>
    <xf numFmtId="0" fontId="3" fillId="0" borderId="0" xfId="0" applyFont="1" applyAlignment="1" applyProtection="1">
      <alignment horizontal="center" vertical="top"/>
      <protection locked="0"/>
    </xf>
    <xf numFmtId="0" fontId="5" fillId="4" borderId="2" xfId="0" applyFont="1" applyFill="1" applyBorder="1" applyAlignment="1">
      <alignment horizontal="center" vertical="center" wrapText="1"/>
    </xf>
    <xf numFmtId="0" fontId="5" fillId="0" borderId="0" xfId="0" applyFont="1"/>
    <xf numFmtId="0" fontId="22" fillId="4" borderId="1" xfId="0" applyFont="1" applyFill="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2" fontId="22" fillId="2" borderId="1" xfId="0" applyNumberFormat="1" applyFont="1" applyFill="1" applyBorder="1" applyAlignment="1">
      <alignment horizontal="center" vertical="top" wrapText="1"/>
    </xf>
    <xf numFmtId="0" fontId="21" fillId="0" borderId="3" xfId="0" applyFont="1" applyBorder="1" applyAlignment="1" applyProtection="1">
      <alignment horizontal="left" vertical="top" wrapText="1"/>
      <protection locked="0"/>
    </xf>
    <xf numFmtId="9" fontId="22" fillId="2" borderId="1" xfId="1" applyFont="1" applyFill="1" applyBorder="1" applyAlignment="1" applyProtection="1">
      <alignment horizontal="center" vertical="top" wrapText="1"/>
    </xf>
    <xf numFmtId="0" fontId="3" fillId="4" borderId="1" xfId="0" applyFont="1" applyFill="1" applyBorder="1" applyAlignment="1" applyProtection="1">
      <alignment horizontal="center" vertical="top" wrapText="1"/>
      <protection locked="0"/>
    </xf>
    <xf numFmtId="2" fontId="3" fillId="2" borderId="1" xfId="0" applyNumberFormat="1" applyFont="1" applyFill="1" applyBorder="1" applyAlignment="1">
      <alignment horizontal="center" vertical="top" wrapText="1"/>
    </xf>
    <xf numFmtId="9" fontId="3" fillId="2" borderId="1" xfId="1" applyFont="1" applyFill="1" applyBorder="1" applyAlignment="1" applyProtection="1">
      <alignment horizontal="center" vertical="top" wrapText="1"/>
    </xf>
    <xf numFmtId="0" fontId="5" fillId="0" borderId="1" xfId="0" applyFont="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top"/>
      <protection locked="0"/>
    </xf>
    <xf numFmtId="9" fontId="3" fillId="2" borderId="1" xfId="1" applyFont="1" applyFill="1" applyBorder="1" applyAlignment="1" applyProtection="1">
      <alignment horizontal="center" vertical="top"/>
    </xf>
    <xf numFmtId="0" fontId="0" fillId="0" borderId="0" xfId="0" applyAlignment="1">
      <alignment horizontal="center"/>
    </xf>
    <xf numFmtId="2" fontId="22" fillId="2" borderId="1" xfId="1" applyNumberFormat="1" applyFont="1" applyFill="1" applyBorder="1" applyAlignment="1" applyProtection="1">
      <alignment horizontal="center" vertical="top" wrapText="1"/>
    </xf>
    <xf numFmtId="0" fontId="5" fillId="0" borderId="0" xfId="0" applyFont="1" applyAlignment="1">
      <alignment horizontal="center"/>
    </xf>
    <xf numFmtId="0" fontId="0" fillId="0" borderId="0" xfId="0" applyAlignment="1" applyProtection="1">
      <alignment horizontal="center"/>
      <protection locked="0"/>
    </xf>
    <xf numFmtId="0" fontId="5" fillId="0" borderId="0" xfId="0" applyFont="1" applyAlignment="1" applyProtection="1">
      <alignment horizontal="center"/>
      <protection locked="0"/>
    </xf>
    <xf numFmtId="0" fontId="12" fillId="0" borderId="1" xfId="0" applyFont="1" applyBorder="1" applyAlignment="1" applyProtection="1">
      <alignment horizontal="left" vertical="top" wrapText="1"/>
      <protection locked="0"/>
    </xf>
    <xf numFmtId="0" fontId="5" fillId="0" borderId="0" xfId="0" applyFont="1" applyAlignment="1">
      <alignment horizontal="left"/>
    </xf>
    <xf numFmtId="0" fontId="0" fillId="0" borderId="0" xfId="0" applyAlignment="1">
      <alignment horizontal="left"/>
    </xf>
    <xf numFmtId="0" fontId="20" fillId="4" borderId="1" xfId="0" applyFont="1" applyFill="1" applyBorder="1" applyAlignment="1">
      <alignment horizontal="left" vertical="top" wrapText="1"/>
    </xf>
    <xf numFmtId="9" fontId="2" fillId="4" borderId="2" xfId="0" applyNumberFormat="1" applyFont="1" applyFill="1" applyBorder="1" applyAlignment="1">
      <alignment horizontal="center" vertical="center" wrapText="1"/>
    </xf>
    <xf numFmtId="0" fontId="23" fillId="3" borderId="1" xfId="0" applyFont="1" applyFill="1" applyBorder="1" applyAlignment="1" applyProtection="1">
      <alignment horizontal="left" vertical="top" wrapText="1"/>
      <protection locked="0"/>
    </xf>
    <xf numFmtId="0" fontId="22" fillId="2" borderId="1" xfId="0" applyFont="1" applyFill="1" applyBorder="1" applyAlignment="1" applyProtection="1">
      <alignment horizontal="center" vertical="top"/>
      <protection locked="0"/>
    </xf>
    <xf numFmtId="0" fontId="2" fillId="0" borderId="0" xfId="0" applyFont="1"/>
    <xf numFmtId="1" fontId="23" fillId="2" borderId="1" xfId="0" applyNumberFormat="1" applyFont="1" applyFill="1" applyBorder="1" applyAlignment="1">
      <alignment horizontal="center" vertical="top" wrapText="1"/>
    </xf>
    <xf numFmtId="0" fontId="21" fillId="0" borderId="2" xfId="0" applyFont="1" applyBorder="1" applyAlignment="1" applyProtection="1">
      <alignment horizontal="left" vertical="top" wrapText="1"/>
      <protection locked="0"/>
    </xf>
    <xf numFmtId="9" fontId="22" fillId="2" borderId="2" xfId="1" applyFont="1" applyFill="1" applyBorder="1" applyAlignment="1" applyProtection="1">
      <alignment horizontal="center" vertical="top" wrapText="1"/>
    </xf>
    <xf numFmtId="0" fontId="21" fillId="0" borderId="4" xfId="0" applyFont="1" applyBorder="1" applyAlignment="1" applyProtection="1">
      <alignment horizontal="left" vertical="top" wrapText="1"/>
      <protection locked="0"/>
    </xf>
    <xf numFmtId="0" fontId="22" fillId="4" borderId="2" xfId="0" applyFont="1" applyFill="1" applyBorder="1" applyAlignment="1">
      <alignment horizontal="left" vertical="top" wrapText="1"/>
    </xf>
    <xf numFmtId="0" fontId="22" fillId="4" borderId="2" xfId="0" applyFont="1" applyFill="1" applyBorder="1" applyAlignment="1" applyProtection="1">
      <alignment horizontal="center" vertical="top" wrapText="1"/>
      <protection locked="0"/>
    </xf>
    <xf numFmtId="0" fontId="22" fillId="4" borderId="2" xfId="0" applyFont="1" applyFill="1" applyBorder="1" applyAlignment="1">
      <alignment vertical="top" wrapText="1"/>
    </xf>
    <xf numFmtId="0" fontId="22" fillId="2" borderId="2" xfId="0" applyFont="1" applyFill="1" applyBorder="1" applyAlignment="1" applyProtection="1">
      <alignment horizontal="center" vertical="top" wrapText="1"/>
      <protection locked="0"/>
    </xf>
    <xf numFmtId="9" fontId="22" fillId="2" borderId="2" xfId="0" applyNumberFormat="1" applyFont="1" applyFill="1" applyBorder="1" applyAlignment="1">
      <alignment horizontal="center" vertical="top" wrapText="1"/>
    </xf>
    <xf numFmtId="0" fontId="21" fillId="3" borderId="1" xfId="0" applyFont="1" applyFill="1" applyBorder="1" applyAlignment="1" applyProtection="1">
      <alignment horizontal="left" vertical="top" wrapText="1"/>
      <protection locked="0"/>
    </xf>
    <xf numFmtId="0" fontId="22" fillId="2" borderId="2" xfId="0" applyFont="1" applyFill="1" applyBorder="1" applyAlignment="1">
      <alignment horizontal="center" vertical="top" wrapText="1"/>
    </xf>
    <xf numFmtId="0" fontId="16" fillId="0" borderId="0" xfId="0" applyFont="1" applyAlignment="1" applyProtection="1">
      <alignment horizontal="center" vertical="center"/>
      <protection locked="0"/>
    </xf>
    <xf numFmtId="0" fontId="20" fillId="4" borderId="1" xfId="0" applyFont="1" applyFill="1" applyBorder="1" applyAlignment="1">
      <alignment vertical="top" wrapText="1"/>
    </xf>
    <xf numFmtId="0" fontId="18" fillId="0" borderId="0" xfId="0" applyFont="1" applyAlignment="1">
      <alignment horizontal="left" vertical="top"/>
    </xf>
    <xf numFmtId="0" fontId="33" fillId="0" borderId="0" xfId="0" applyFont="1" applyAlignment="1">
      <alignment horizontal="left" vertical="top"/>
    </xf>
    <xf numFmtId="0" fontId="2" fillId="4" borderId="1" xfId="0" applyFont="1" applyFill="1" applyBorder="1" applyAlignment="1">
      <alignment vertical="top" wrapText="1"/>
    </xf>
    <xf numFmtId="0" fontId="23" fillId="4" borderId="2" xfId="0" applyFont="1" applyFill="1" applyBorder="1" applyAlignment="1" applyProtection="1">
      <alignment horizontal="center" vertical="top" wrapText="1"/>
      <protection locked="0"/>
    </xf>
    <xf numFmtId="9" fontId="23" fillId="2" borderId="2" xfId="0" applyNumberFormat="1" applyFont="1" applyFill="1" applyBorder="1" applyAlignment="1">
      <alignment horizontal="center" vertical="top" wrapText="1"/>
    </xf>
    <xf numFmtId="0" fontId="23" fillId="4" borderId="2" xfId="0" applyFont="1" applyFill="1" applyBorder="1" applyAlignment="1">
      <alignment horizontal="left" vertical="top" wrapText="1"/>
    </xf>
    <xf numFmtId="1" fontId="23" fillId="2" borderId="2"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0" fontId="0" fillId="4" borderId="1" xfId="0" applyFill="1" applyBorder="1" applyAlignment="1">
      <alignment horizontal="center" vertical="center"/>
    </xf>
    <xf numFmtId="0" fontId="38" fillId="0" borderId="0" xfId="0" applyFont="1" applyAlignment="1">
      <alignment vertical="top"/>
    </xf>
    <xf numFmtId="0" fontId="18" fillId="0" borderId="0" xfId="0" applyFont="1" applyAlignment="1">
      <alignment vertical="top"/>
    </xf>
    <xf numFmtId="0" fontId="43" fillId="0" borderId="1" xfId="0" applyFont="1" applyBorder="1" applyAlignment="1" applyProtection="1">
      <alignment horizontal="left" vertical="top"/>
      <protection locked="0"/>
    </xf>
    <xf numFmtId="0" fontId="23" fillId="2" borderId="1" xfId="0" applyFont="1" applyFill="1" applyBorder="1" applyAlignment="1">
      <alignment horizontal="center" vertical="top" wrapText="1"/>
    </xf>
    <xf numFmtId="0" fontId="23" fillId="4" borderId="1" xfId="0" applyFont="1" applyFill="1" applyBorder="1" applyAlignment="1">
      <alignment vertical="top" wrapText="1"/>
    </xf>
    <xf numFmtId="0" fontId="43" fillId="3" borderId="1" xfId="0" applyFont="1" applyFill="1" applyBorder="1" applyAlignment="1" applyProtection="1">
      <alignment horizontal="left" vertical="top" wrapText="1"/>
      <protection locked="0"/>
    </xf>
    <xf numFmtId="9" fontId="44" fillId="3" borderId="1" xfId="0" applyNumberFormat="1" applyFont="1" applyFill="1" applyBorder="1" applyAlignment="1">
      <alignment horizontal="center" vertical="top" wrapText="1"/>
    </xf>
    <xf numFmtId="0" fontId="23" fillId="3" borderId="5" xfId="0" applyFont="1" applyFill="1" applyBorder="1" applyAlignment="1">
      <alignment vertical="top" wrapText="1"/>
    </xf>
    <xf numFmtId="0" fontId="23" fillId="3" borderId="6" xfId="0" applyFont="1" applyFill="1" applyBorder="1" applyAlignment="1">
      <alignment vertical="top" wrapText="1"/>
    </xf>
    <xf numFmtId="0" fontId="23" fillId="3" borderId="7" xfId="0" applyFont="1" applyFill="1" applyBorder="1" applyAlignment="1">
      <alignment vertical="top" wrapText="1"/>
    </xf>
    <xf numFmtId="9" fontId="23" fillId="3" borderId="1" xfId="0" applyNumberFormat="1" applyFont="1" applyFill="1" applyBorder="1" applyAlignment="1">
      <alignment horizontal="center" vertical="top" wrapText="1"/>
    </xf>
    <xf numFmtId="0" fontId="22" fillId="4" borderId="3" xfId="0" applyFont="1" applyFill="1" applyBorder="1" applyAlignment="1" applyProtection="1">
      <alignment horizontal="center" vertical="top" wrapText="1"/>
      <protection locked="0"/>
    </xf>
    <xf numFmtId="0" fontId="22" fillId="4" borderId="2" xfId="0" applyFont="1" applyFill="1" applyBorder="1" applyAlignment="1" applyProtection="1">
      <alignment horizontal="left" vertical="top" wrapText="1"/>
      <protection locked="0"/>
    </xf>
    <xf numFmtId="0" fontId="22" fillId="4"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center" vertical="top" wrapText="1"/>
      <protection locked="0"/>
    </xf>
    <xf numFmtId="0" fontId="46" fillId="0" borderId="1" xfId="0" applyFont="1" applyBorder="1" applyAlignment="1" applyProtection="1">
      <alignment horizontal="center" vertical="center" wrapText="1"/>
      <protection locked="0"/>
    </xf>
    <xf numFmtId="0" fontId="21" fillId="2" borderId="12" xfId="0" applyFont="1" applyFill="1" applyBorder="1" applyAlignment="1" applyProtection="1">
      <alignment horizontal="center" vertical="top" wrapText="1"/>
      <protection locked="0"/>
    </xf>
    <xf numFmtId="0" fontId="21" fillId="2" borderId="13" xfId="0" applyFont="1" applyFill="1" applyBorder="1" applyAlignment="1" applyProtection="1">
      <alignment horizontal="center" vertical="top" wrapText="1"/>
      <protection locked="0"/>
    </xf>
    <xf numFmtId="0" fontId="21" fillId="2" borderId="9" xfId="0" applyFont="1" applyFill="1" applyBorder="1" applyAlignment="1" applyProtection="1">
      <alignment horizontal="center" vertical="top" wrapText="1"/>
      <protection locked="0"/>
    </xf>
    <xf numFmtId="0" fontId="0" fillId="0" borderId="0" xfId="0" applyAlignment="1" applyProtection="1">
      <alignment wrapText="1"/>
      <protection locked="0"/>
    </xf>
    <xf numFmtId="0" fontId="52" fillId="0" borderId="0" xfId="0" applyFont="1" applyProtection="1">
      <protection locked="0"/>
    </xf>
    <xf numFmtId="0" fontId="53" fillId="0" borderId="0" xfId="0" applyFont="1" applyProtection="1">
      <protection locked="0"/>
    </xf>
    <xf numFmtId="3" fontId="22" fillId="2" borderId="3" xfId="0" applyNumberFormat="1" applyFont="1" applyFill="1" applyBorder="1" applyAlignment="1" applyProtection="1">
      <alignment horizontal="center" vertical="top" wrapText="1"/>
      <protection locked="0"/>
    </xf>
    <xf numFmtId="0" fontId="54" fillId="0" borderId="0" xfId="0" applyFont="1" applyAlignment="1" applyProtection="1">
      <alignment wrapText="1"/>
      <protection locked="0"/>
    </xf>
    <xf numFmtId="3" fontId="22" fillId="2" borderId="1" xfId="0" applyNumberFormat="1" applyFont="1" applyFill="1" applyBorder="1" applyAlignment="1" applyProtection="1">
      <alignment horizontal="center" vertical="top" wrapText="1"/>
      <protection locked="0"/>
    </xf>
    <xf numFmtId="1" fontId="3" fillId="2" borderId="1" xfId="0"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9"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 fillId="0" borderId="1" xfId="0" applyFont="1" applyBorder="1" applyAlignment="1" applyProtection="1">
      <alignment horizontal="left" vertical="top"/>
      <protection locked="0"/>
    </xf>
    <xf numFmtId="0" fontId="1" fillId="4" borderId="2" xfId="0" applyFont="1" applyFill="1" applyBorder="1" applyAlignment="1">
      <alignment horizontal="center" vertical="center" wrapText="1"/>
    </xf>
    <xf numFmtId="9" fontId="1" fillId="4" borderId="2" xfId="0" applyNumberFormat="1" applyFont="1" applyFill="1" applyBorder="1" applyAlignment="1">
      <alignment horizontal="center" vertical="center" wrapText="1"/>
    </xf>
    <xf numFmtId="0" fontId="64" fillId="0" borderId="0" xfId="0" applyFont="1" applyAlignment="1" applyProtection="1">
      <alignment vertical="center"/>
      <protection locked="0"/>
    </xf>
    <xf numFmtId="0" fontId="23" fillId="2" borderId="2" xfId="0" applyFont="1" applyFill="1" applyBorder="1" applyAlignment="1" applyProtection="1">
      <alignment horizontal="center" vertical="top" wrapText="1"/>
      <protection locked="0"/>
    </xf>
    <xf numFmtId="0" fontId="12" fillId="0" borderId="5" xfId="0" applyFont="1" applyBorder="1" applyAlignment="1" applyProtection="1">
      <alignment horizontal="left" vertical="center" wrapText="1"/>
      <protection locked="0"/>
    </xf>
    <xf numFmtId="0" fontId="0" fillId="0" borderId="16" xfId="0" applyBorder="1" applyProtection="1">
      <protection locked="0"/>
    </xf>
    <xf numFmtId="0" fontId="0" fillId="0" borderId="16" xfId="0" applyBorder="1" applyAlignment="1" applyProtection="1">
      <alignment vertical="center" wrapText="1"/>
      <protection locked="0"/>
    </xf>
    <xf numFmtId="0" fontId="0" fillId="0" borderId="16" xfId="0" applyBorder="1" applyAlignment="1" applyProtection="1">
      <alignment wrapText="1"/>
      <protection locked="0"/>
    </xf>
    <xf numFmtId="0" fontId="54" fillId="0" borderId="16" xfId="0" applyFont="1" applyBorder="1" applyAlignment="1" applyProtection="1">
      <alignment wrapText="1"/>
      <protection locked="0"/>
    </xf>
    <xf numFmtId="0" fontId="0" fillId="0" borderId="16" xfId="0" applyBorder="1"/>
    <xf numFmtId="0" fontId="5" fillId="4" borderId="5" xfId="0" applyFont="1" applyFill="1" applyBorder="1" applyAlignment="1">
      <alignment horizontal="center" vertical="center"/>
    </xf>
    <xf numFmtId="0" fontId="21" fillId="0" borderId="11"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56" fillId="0" borderId="11" xfId="0" applyFont="1" applyBorder="1" applyAlignment="1" applyProtection="1">
      <alignment horizontal="left" vertical="top" wrapText="1"/>
      <protection locked="0"/>
    </xf>
    <xf numFmtId="0" fontId="57" fillId="0" borderId="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61" fillId="0" borderId="11" xfId="0" applyFont="1" applyBorder="1" applyAlignment="1" applyProtection="1">
      <alignment horizontal="left" vertical="top" wrapText="1"/>
      <protection locked="0"/>
    </xf>
    <xf numFmtId="0" fontId="1" fillId="0" borderId="5" xfId="0" applyFont="1" applyBorder="1" applyAlignment="1" applyProtection="1">
      <alignment horizontal="left" vertical="top"/>
      <protection locked="0"/>
    </xf>
    <xf numFmtId="0" fontId="0" fillId="0" borderId="18" xfId="0" applyBorder="1" applyProtection="1">
      <protection locked="0"/>
    </xf>
    <xf numFmtId="0" fontId="2" fillId="0" borderId="18" xfId="0" applyFont="1" applyBorder="1" applyAlignment="1" applyProtection="1">
      <alignment horizontal="center" vertical="top"/>
      <protection locked="0"/>
    </xf>
    <xf numFmtId="9" fontId="2" fillId="0" borderId="18" xfId="0" applyNumberFormat="1" applyFont="1" applyBorder="1" applyAlignment="1" applyProtection="1">
      <alignment horizontal="center" vertical="top"/>
      <protection locked="0"/>
    </xf>
    <xf numFmtId="0" fontId="5" fillId="0" borderId="18" xfId="0" applyFont="1" applyBorder="1" applyAlignment="1" applyProtection="1">
      <alignment horizontal="left" vertical="top"/>
      <protection locked="0"/>
    </xf>
    <xf numFmtId="0" fontId="0" fillId="0" borderId="19" xfId="0" applyBorder="1" applyProtection="1">
      <protection locked="0"/>
    </xf>
    <xf numFmtId="0" fontId="23" fillId="2" borderId="2" xfId="0" applyFont="1" applyFill="1" applyBorder="1" applyAlignment="1" applyProtection="1">
      <alignment horizontal="center" vertical="top"/>
      <protection locked="0"/>
    </xf>
    <xf numFmtId="0" fontId="67" fillId="0" borderId="0" xfId="0" applyFont="1" applyProtection="1">
      <protection locked="0"/>
    </xf>
    <xf numFmtId="0" fontId="3" fillId="2" borderId="5" xfId="0" applyFont="1" applyFill="1" applyBorder="1" applyAlignment="1" applyProtection="1">
      <alignment horizontal="center" vertical="top" wrapText="1"/>
      <protection locked="0"/>
    </xf>
    <xf numFmtId="0" fontId="66" fillId="0" borderId="16" xfId="0" applyFont="1" applyBorder="1" applyAlignment="1" applyProtection="1">
      <alignment wrapText="1"/>
      <protection locked="0"/>
    </xf>
    <xf numFmtId="0" fontId="64" fillId="0" borderId="0" xfId="0" applyFont="1" applyAlignment="1" applyProtection="1">
      <alignment vertical="top" wrapText="1"/>
      <protection locked="0"/>
    </xf>
    <xf numFmtId="0" fontId="1" fillId="3" borderId="11" xfId="0" applyFont="1" applyFill="1" applyBorder="1" applyAlignment="1" applyProtection="1">
      <alignment horizontal="left" vertical="top"/>
      <protection locked="0"/>
    </xf>
    <xf numFmtId="0" fontId="54" fillId="2" borderId="12" xfId="0" applyFont="1" applyFill="1" applyBorder="1" applyAlignment="1" applyProtection="1">
      <alignment horizontal="center" vertical="top" wrapText="1"/>
      <protection locked="0"/>
    </xf>
    <xf numFmtId="0" fontId="49" fillId="4" borderId="1" xfId="0" applyFont="1" applyFill="1" applyBorder="1" applyAlignment="1" applyProtection="1">
      <alignment vertical="top" wrapText="1"/>
      <protection locked="0"/>
    </xf>
    <xf numFmtId="0" fontId="46" fillId="4" borderId="1" xfId="0" applyFont="1" applyFill="1" applyBorder="1" applyAlignment="1" applyProtection="1">
      <alignment horizontal="center" vertical="top" wrapText="1"/>
      <protection locked="0"/>
    </xf>
    <xf numFmtId="0" fontId="46" fillId="4" borderId="1" xfId="0" applyFont="1" applyFill="1" applyBorder="1" applyAlignment="1" applyProtection="1">
      <alignment vertical="top" wrapText="1"/>
      <protection locked="0"/>
    </xf>
    <xf numFmtId="0" fontId="49" fillId="4" borderId="1" xfId="0" applyFont="1" applyFill="1" applyBorder="1" applyAlignment="1" applyProtection="1">
      <alignment horizontal="center" vertical="top" wrapText="1"/>
      <protection locked="0"/>
    </xf>
    <xf numFmtId="0" fontId="37" fillId="0" borderId="0" xfId="0" applyFont="1" applyAlignment="1" applyProtection="1">
      <alignment horizontal="center"/>
      <protection locked="0"/>
    </xf>
    <xf numFmtId="0" fontId="22" fillId="3" borderId="2" xfId="0" applyFont="1" applyFill="1" applyBorder="1" applyAlignment="1" applyProtection="1">
      <alignment horizontal="left" vertical="top" wrapText="1"/>
      <protection locked="0"/>
    </xf>
    <xf numFmtId="0" fontId="54" fillId="0" borderId="16" xfId="0" applyFont="1" applyBorder="1" applyAlignment="1" applyProtection="1">
      <alignment vertical="center" wrapText="1"/>
      <protection locked="0"/>
    </xf>
    <xf numFmtId="0" fontId="54" fillId="0" borderId="16" xfId="0" applyFont="1" applyBorder="1" applyAlignment="1" applyProtection="1">
      <alignment vertical="top" wrapText="1"/>
      <protection locked="0"/>
    </xf>
    <xf numFmtId="0" fontId="72" fillId="0" borderId="16" xfId="0" applyFont="1" applyBorder="1" applyAlignment="1" applyProtection="1">
      <alignment vertical="center" wrapText="1"/>
      <protection locked="0"/>
    </xf>
    <xf numFmtId="0" fontId="73" fillId="0" borderId="0" xfId="0" applyFont="1" applyProtection="1">
      <protection locked="0"/>
    </xf>
    <xf numFmtId="0" fontId="56" fillId="0" borderId="4" xfId="0" applyFont="1" applyBorder="1" applyAlignment="1" applyProtection="1">
      <alignment vertical="top" wrapText="1"/>
      <protection locked="0"/>
    </xf>
    <xf numFmtId="0" fontId="75" fillId="2" borderId="1" xfId="0" applyFont="1" applyFill="1" applyBorder="1" applyAlignment="1" applyProtection="1">
      <alignment horizontal="center" vertical="top" wrapText="1"/>
      <protection locked="0"/>
    </xf>
    <xf numFmtId="0" fontId="76" fillId="0" borderId="16" xfId="0" applyFont="1" applyBorder="1" applyAlignment="1" applyProtection="1">
      <alignment wrapText="1"/>
      <protection locked="0"/>
    </xf>
    <xf numFmtId="0" fontId="2" fillId="2" borderId="1" xfId="0" applyFont="1" applyFill="1" applyBorder="1" applyAlignment="1" applyProtection="1">
      <alignment horizontal="center" vertical="top" wrapText="1"/>
      <protection locked="0"/>
    </xf>
    <xf numFmtId="0" fontId="83" fillId="3" borderId="2"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65" fillId="0" borderId="0" xfId="0" applyFont="1" applyAlignment="1" applyProtection="1">
      <alignment vertical="center" wrapText="1"/>
      <protection locked="0"/>
    </xf>
    <xf numFmtId="0" fontId="72" fillId="0" borderId="0" xfId="0" applyFont="1" applyAlignment="1" applyProtection="1">
      <alignment horizontal="left" vertical="top" wrapText="1"/>
      <protection locked="0"/>
    </xf>
    <xf numFmtId="0" fontId="47" fillId="0" borderId="15" xfId="0" applyFont="1" applyBorder="1" applyAlignment="1" applyProtection="1">
      <alignment horizontal="left" vertical="top" wrapText="1"/>
      <protection locked="0"/>
    </xf>
    <xf numFmtId="0" fontId="68" fillId="0" borderId="15" xfId="0" applyFont="1" applyBorder="1" applyAlignment="1" applyProtection="1">
      <alignment horizontal="left" vertical="top" wrapText="1"/>
      <protection locked="0"/>
    </xf>
    <xf numFmtId="0" fontId="69" fillId="0" borderId="15" xfId="0" applyFont="1" applyBorder="1" applyAlignment="1" applyProtection="1">
      <alignment horizontal="left" vertical="top" wrapText="1"/>
      <protection locked="0"/>
    </xf>
    <xf numFmtId="0" fontId="50" fillId="0" borderId="15" xfId="0" applyFont="1" applyBorder="1" applyAlignment="1" applyProtection="1">
      <alignment horizontal="left" vertical="top" wrapText="1"/>
      <protection locked="0"/>
    </xf>
    <xf numFmtId="0" fontId="70" fillId="0" borderId="15" xfId="0" applyFont="1" applyBorder="1" applyAlignment="1" applyProtection="1">
      <alignment horizontal="left" vertical="top" wrapText="1"/>
      <protection locked="0"/>
    </xf>
    <xf numFmtId="0" fontId="72" fillId="0" borderId="0" xfId="0" applyFont="1" applyProtection="1">
      <protection locked="0"/>
    </xf>
    <xf numFmtId="0" fontId="72" fillId="0" borderId="0" xfId="0" applyFont="1" applyAlignment="1" applyProtection="1">
      <alignment wrapText="1"/>
      <protection locked="0"/>
    </xf>
    <xf numFmtId="0" fontId="0" fillId="0" borderId="15" xfId="0" applyBorder="1" applyProtection="1">
      <protection locked="0"/>
    </xf>
    <xf numFmtId="0" fontId="0" fillId="0" borderId="15" xfId="0" applyBorder="1" applyAlignment="1" applyProtection="1">
      <alignment vertical="top"/>
      <protection locked="0"/>
    </xf>
    <xf numFmtId="0" fontId="3" fillId="3" borderId="1" xfId="0" applyFont="1" applyFill="1" applyBorder="1" applyAlignment="1" applyProtection="1">
      <alignment horizontal="left" vertical="top" wrapText="1"/>
      <protection locked="0"/>
    </xf>
    <xf numFmtId="0" fontId="66" fillId="0" borderId="15" xfId="0" applyFont="1" applyBorder="1" applyAlignment="1" applyProtection="1">
      <alignment wrapText="1"/>
      <protection locked="0"/>
    </xf>
    <xf numFmtId="0" fontId="92" fillId="0" borderId="5" xfId="0" applyFont="1" applyBorder="1" applyAlignment="1" applyProtection="1">
      <alignment horizontal="left" vertical="center" wrapText="1"/>
      <protection locked="0"/>
    </xf>
    <xf numFmtId="9" fontId="23" fillId="2" borderId="2" xfId="0" applyNumberFormat="1" applyFont="1" applyFill="1" applyBorder="1" applyAlignment="1">
      <alignment horizontal="center" vertical="top" wrapText="1"/>
    </xf>
    <xf numFmtId="9" fontId="23" fillId="2" borderId="4" xfId="0" applyNumberFormat="1" applyFont="1" applyFill="1" applyBorder="1" applyAlignment="1">
      <alignment horizontal="center" vertical="top"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0" fontId="28" fillId="2" borderId="7" xfId="0" applyFont="1" applyFill="1" applyBorder="1" applyAlignment="1">
      <alignment horizontal="left" vertical="top" wrapText="1"/>
    </xf>
    <xf numFmtId="0" fontId="26" fillId="4" borderId="1" xfId="0" applyFont="1" applyFill="1" applyBorder="1" applyAlignment="1">
      <alignment horizontal="left" vertical="top"/>
    </xf>
    <xf numFmtId="2" fontId="23" fillId="2" borderId="1" xfId="0" applyNumberFormat="1" applyFont="1" applyFill="1" applyBorder="1" applyAlignment="1">
      <alignment horizontal="center" vertical="top" wrapText="1"/>
    </xf>
    <xf numFmtId="0" fontId="23" fillId="4" borderId="1" xfId="0" applyFont="1" applyFill="1" applyBorder="1" applyAlignment="1">
      <alignment horizontal="left" vertical="top" wrapText="1"/>
    </xf>
    <xf numFmtId="0" fontId="23" fillId="4" borderId="1" xfId="0" applyFont="1" applyFill="1" applyBorder="1" applyAlignment="1" applyProtection="1">
      <alignment horizontal="center" vertical="top" wrapText="1"/>
      <protection locked="0"/>
    </xf>
    <xf numFmtId="0" fontId="23" fillId="0" borderId="1" xfId="0" applyFont="1" applyBorder="1" applyAlignment="1" applyProtection="1">
      <alignment horizontal="left" vertical="top" wrapText="1"/>
      <protection locked="0"/>
    </xf>
    <xf numFmtId="0" fontId="1" fillId="2" borderId="1" xfId="0" applyFont="1" applyFill="1" applyBorder="1" applyAlignment="1">
      <alignment horizontal="left" vertical="top" wrapText="1"/>
    </xf>
    <xf numFmtId="9" fontId="23" fillId="2" borderId="1" xfId="0" applyNumberFormat="1" applyFont="1" applyFill="1" applyBorder="1" applyAlignment="1">
      <alignment horizontal="center" vertical="top" wrapText="1"/>
    </xf>
    <xf numFmtId="0" fontId="21" fillId="0" borderId="2"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28" fillId="2" borderId="1" xfId="0" applyFont="1" applyFill="1" applyBorder="1" applyAlignment="1">
      <alignment horizontal="left" vertical="top" wrapText="1"/>
    </xf>
    <xf numFmtId="0" fontId="23" fillId="3" borderId="1" xfId="0" applyFont="1" applyFill="1" applyBorder="1" applyAlignment="1" applyProtection="1">
      <alignment horizontal="left" vertical="top" wrapText="1"/>
      <protection locked="0"/>
    </xf>
    <xf numFmtId="0" fontId="21" fillId="2" borderId="1" xfId="0" applyFont="1" applyFill="1" applyBorder="1" applyAlignment="1">
      <alignment horizontal="left" vertical="top" wrapText="1"/>
    </xf>
    <xf numFmtId="0" fontId="22" fillId="2" borderId="1" xfId="0" applyFont="1" applyFill="1" applyBorder="1" applyAlignment="1" applyProtection="1">
      <alignment horizontal="center" vertical="top" wrapText="1"/>
      <protection locked="0"/>
    </xf>
    <xf numFmtId="9" fontId="22" fillId="2" borderId="1" xfId="0" applyNumberFormat="1" applyFont="1" applyFill="1" applyBorder="1" applyAlignment="1">
      <alignment horizontal="center" vertical="top" wrapText="1"/>
    </xf>
    <xf numFmtId="1" fontId="23" fillId="2" borderId="1" xfId="0" applyNumberFormat="1" applyFont="1" applyFill="1" applyBorder="1" applyAlignment="1">
      <alignment horizontal="center" vertical="top" wrapText="1"/>
    </xf>
    <xf numFmtId="0" fontId="21" fillId="0" borderId="1" xfId="0" applyFont="1" applyBorder="1" applyAlignment="1" applyProtection="1">
      <alignment horizontal="left" vertical="top" wrapText="1"/>
      <protection locked="0"/>
    </xf>
    <xf numFmtId="2" fontId="23" fillId="2" borderId="2" xfId="0" applyNumberFormat="1" applyFont="1" applyFill="1" applyBorder="1" applyAlignment="1">
      <alignment horizontal="center" vertical="top" wrapText="1"/>
    </xf>
    <xf numFmtId="2" fontId="23" fillId="2" borderId="3" xfId="0" applyNumberFormat="1" applyFont="1" applyFill="1" applyBorder="1" applyAlignment="1">
      <alignment horizontal="center" vertical="top" wrapText="1"/>
    </xf>
    <xf numFmtId="2" fontId="23" fillId="2" borderId="4" xfId="0" applyNumberFormat="1"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9"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22" fillId="4" borderId="1" xfId="0" applyFont="1" applyFill="1" applyBorder="1" applyAlignment="1">
      <alignment horizontal="left" vertical="top" wrapText="1"/>
    </xf>
    <xf numFmtId="0" fontId="22" fillId="4" borderId="1" xfId="0" applyFont="1" applyFill="1" applyBorder="1" applyAlignment="1" applyProtection="1">
      <alignment horizontal="center" vertical="top" wrapText="1"/>
      <protection locked="0"/>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9" fontId="23" fillId="2" borderId="3" xfId="0" applyNumberFormat="1" applyFont="1" applyFill="1" applyBorder="1" applyAlignment="1">
      <alignment horizontal="center" vertical="top" wrapText="1"/>
    </xf>
    <xf numFmtId="0" fontId="18" fillId="0" borderId="0" xfId="0" applyFont="1" applyAlignment="1">
      <alignment vertical="top" wrapText="1"/>
    </xf>
    <xf numFmtId="0" fontId="24" fillId="2" borderId="1" xfId="0" applyFont="1" applyFill="1" applyBorder="1" applyAlignment="1">
      <alignment horizontal="left" vertical="top" wrapText="1"/>
    </xf>
    <xf numFmtId="0" fontId="18" fillId="0" borderId="0" xfId="0" applyFont="1" applyAlignment="1">
      <alignment horizontal="left" vertical="top"/>
    </xf>
    <xf numFmtId="0" fontId="13" fillId="0" borderId="0" xfId="0" applyFont="1" applyAlignment="1" applyProtection="1">
      <alignment horizontal="center" vertical="center" wrapText="1"/>
      <protection locked="0"/>
    </xf>
    <xf numFmtId="9" fontId="23" fillId="2" borderId="1" xfId="1" applyFont="1" applyFill="1" applyBorder="1" applyAlignment="1" applyProtection="1">
      <alignment horizontal="center" vertical="top" wrapText="1"/>
    </xf>
    <xf numFmtId="0" fontId="23" fillId="2" borderId="2" xfId="0" applyFont="1" applyFill="1" applyBorder="1" applyAlignment="1" applyProtection="1">
      <alignment horizontal="center" vertical="top" wrapText="1"/>
      <protection locked="0"/>
    </xf>
    <xf numFmtId="0" fontId="23" fillId="2" borderId="3" xfId="0" applyFont="1" applyFill="1" applyBorder="1" applyAlignment="1" applyProtection="1">
      <alignment horizontal="center" vertical="top" wrapText="1"/>
      <protection locked="0"/>
    </xf>
    <xf numFmtId="0" fontId="23" fillId="2" borderId="4" xfId="0" applyFont="1" applyFill="1" applyBorder="1" applyAlignment="1" applyProtection="1">
      <alignment horizontal="center" vertical="top" wrapText="1"/>
      <protection locked="0"/>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9" fontId="23" fillId="2" borderId="2" xfId="0" applyNumberFormat="1" applyFont="1" applyFill="1" applyBorder="1" applyAlignment="1">
      <alignment horizontal="center" vertical="top"/>
    </xf>
    <xf numFmtId="9" fontId="23" fillId="2" borderId="3" xfId="0" applyNumberFormat="1" applyFont="1" applyFill="1" applyBorder="1" applyAlignment="1">
      <alignment horizontal="center" vertical="top"/>
    </xf>
    <xf numFmtId="9" fontId="23" fillId="2" borderId="4" xfId="0" applyNumberFormat="1" applyFont="1" applyFill="1" applyBorder="1" applyAlignment="1">
      <alignment horizontal="center" vertical="top"/>
    </xf>
    <xf numFmtId="0" fontId="23" fillId="2" borderId="2" xfId="0" applyFont="1" applyFill="1" applyBorder="1" applyAlignment="1">
      <alignment horizontal="center" vertical="top"/>
    </xf>
    <xf numFmtId="0" fontId="23" fillId="2" borderId="3" xfId="0" applyFont="1" applyFill="1" applyBorder="1" applyAlignment="1">
      <alignment horizontal="center" vertical="top"/>
    </xf>
    <xf numFmtId="0" fontId="23" fillId="2" borderId="4" xfId="0" applyFont="1" applyFill="1" applyBorder="1" applyAlignment="1">
      <alignment horizontal="center" vertical="top"/>
    </xf>
    <xf numFmtId="2" fontId="22" fillId="2" borderId="1" xfId="1" applyNumberFormat="1" applyFont="1" applyFill="1" applyBorder="1" applyAlignment="1" applyProtection="1">
      <alignment horizontal="center" vertical="top" wrapText="1"/>
    </xf>
    <xf numFmtId="0" fontId="22" fillId="2" borderId="11" xfId="0" applyFont="1" applyFill="1" applyBorder="1" applyAlignment="1" applyProtection="1">
      <alignment horizontal="center" vertical="top" wrapText="1"/>
      <protection locked="0"/>
    </xf>
    <xf numFmtId="0" fontId="22" fillId="2" borderId="15" xfId="0" applyFont="1" applyFill="1" applyBorder="1" applyAlignment="1" applyProtection="1">
      <alignment horizontal="center" vertical="top" wrapText="1"/>
      <protection locked="0"/>
    </xf>
    <xf numFmtId="0" fontId="22" fillId="2" borderId="12" xfId="0" applyFont="1" applyFill="1" applyBorder="1" applyAlignment="1" applyProtection="1">
      <alignment horizontal="center" vertical="top" wrapText="1"/>
      <protection locked="0"/>
    </xf>
    <xf numFmtId="0" fontId="23" fillId="4" borderId="2" xfId="0" applyFont="1" applyFill="1" applyBorder="1" applyAlignment="1">
      <alignment horizontal="left" vertical="top" wrapText="1"/>
    </xf>
    <xf numFmtId="0" fontId="23" fillId="4" borderId="4" xfId="0" applyFont="1" applyFill="1" applyBorder="1" applyAlignment="1">
      <alignment horizontal="left" vertical="top" wrapText="1"/>
    </xf>
    <xf numFmtId="0" fontId="23" fillId="4" borderId="2" xfId="0" applyFont="1" applyFill="1" applyBorder="1" applyAlignment="1" applyProtection="1">
      <alignment horizontal="center" vertical="top" wrapText="1"/>
      <protection locked="0"/>
    </xf>
    <xf numFmtId="0" fontId="23" fillId="4" borderId="4" xfId="0" applyFont="1" applyFill="1" applyBorder="1" applyAlignment="1" applyProtection="1">
      <alignment horizontal="center" vertical="top" wrapText="1"/>
      <protection locked="0"/>
    </xf>
    <xf numFmtId="1" fontId="23" fillId="2" borderId="2" xfId="0" applyNumberFormat="1" applyFont="1" applyFill="1" applyBorder="1" applyAlignment="1">
      <alignment horizontal="center" vertical="top" wrapText="1"/>
    </xf>
    <xf numFmtId="1" fontId="23" fillId="2" borderId="4" xfId="0" applyNumberFormat="1" applyFont="1" applyFill="1" applyBorder="1" applyAlignment="1">
      <alignment horizontal="center" vertical="top" wrapText="1"/>
    </xf>
    <xf numFmtId="0" fontId="23" fillId="4" borderId="3" xfId="0" applyFont="1" applyFill="1" applyBorder="1" applyAlignment="1" applyProtection="1">
      <alignment horizontal="center" vertical="top" wrapText="1"/>
      <protection locked="0"/>
    </xf>
    <xf numFmtId="0" fontId="23" fillId="4" borderId="3" xfId="0" applyFont="1" applyFill="1" applyBorder="1" applyAlignment="1">
      <alignment horizontal="left" vertical="top" wrapText="1"/>
    </xf>
    <xf numFmtId="0" fontId="2" fillId="4" borderId="2" xfId="0" applyFont="1" applyFill="1" applyBorder="1" applyAlignment="1" applyProtection="1">
      <alignment horizontal="center" vertical="top" wrapText="1"/>
      <protection locked="0"/>
    </xf>
    <xf numFmtId="0" fontId="2" fillId="4" borderId="3" xfId="0" applyFont="1" applyFill="1" applyBorder="1" applyAlignment="1" applyProtection="1">
      <alignment horizontal="center" vertical="top" wrapText="1"/>
      <protection locked="0"/>
    </xf>
    <xf numFmtId="0" fontId="2" fillId="4" borderId="4" xfId="0" applyFont="1" applyFill="1" applyBorder="1" applyAlignment="1" applyProtection="1">
      <alignment horizontal="center" vertical="top" wrapText="1"/>
      <protection locked="0"/>
    </xf>
    <xf numFmtId="0" fontId="22" fillId="4" borderId="2" xfId="0" applyFont="1" applyFill="1" applyBorder="1" applyAlignment="1">
      <alignment horizontal="left" vertical="top" wrapText="1"/>
    </xf>
    <xf numFmtId="0" fontId="22" fillId="4" borderId="3" xfId="0" applyFont="1" applyFill="1" applyBorder="1" applyAlignment="1">
      <alignment horizontal="left" vertical="top" wrapText="1"/>
    </xf>
    <xf numFmtId="0" fontId="22" fillId="4" borderId="4" xfId="0" applyFont="1" applyFill="1" applyBorder="1" applyAlignment="1">
      <alignment horizontal="left" vertical="top" wrapText="1"/>
    </xf>
    <xf numFmtId="0" fontId="22" fillId="4" borderId="2" xfId="0" applyFont="1" applyFill="1" applyBorder="1" applyAlignment="1" applyProtection="1">
      <alignment horizontal="center" vertical="top" wrapText="1"/>
      <protection locked="0"/>
    </xf>
    <xf numFmtId="0" fontId="22" fillId="4" borderId="3" xfId="0" applyFont="1" applyFill="1" applyBorder="1" applyAlignment="1" applyProtection="1">
      <alignment horizontal="center" vertical="top" wrapText="1"/>
      <protection locked="0"/>
    </xf>
    <xf numFmtId="0" fontId="22" fillId="4" borderId="4" xfId="0" applyFont="1" applyFill="1" applyBorder="1" applyAlignment="1" applyProtection="1">
      <alignment horizontal="center" vertical="top" wrapText="1"/>
      <protection locked="0"/>
    </xf>
    <xf numFmtId="0" fontId="1" fillId="2" borderId="11"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0" xfId="0" applyFont="1" applyFill="1" applyAlignment="1">
      <alignment horizontal="left" vertical="top" wrapText="1"/>
    </xf>
    <xf numFmtId="0" fontId="1" fillId="2" borderId="14"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9" xfId="0" applyFont="1" applyFill="1" applyBorder="1" applyAlignment="1">
      <alignment horizontal="left" vertical="top" wrapText="1"/>
    </xf>
    <xf numFmtId="0" fontId="23" fillId="2" borderId="1" xfId="0" applyFont="1" applyFill="1" applyBorder="1" applyAlignment="1">
      <alignment horizontal="center" vertical="top" wrapText="1"/>
    </xf>
    <xf numFmtId="0" fontId="4" fillId="0" borderId="0" xfId="0" applyFont="1" applyAlignment="1" applyProtection="1">
      <alignment horizontal="center" vertical="top"/>
      <protection locked="0"/>
    </xf>
    <xf numFmtId="0" fontId="16" fillId="0" borderId="0" xfId="0" applyFont="1" applyAlignment="1" applyProtection="1">
      <alignment horizontal="center" vertical="top"/>
      <protection locked="0"/>
    </xf>
    <xf numFmtId="0" fontId="16" fillId="0" borderId="0" xfId="0" applyFont="1" applyAlignment="1" applyProtection="1">
      <alignment horizontal="center" vertical="center"/>
      <protection locked="0"/>
    </xf>
    <xf numFmtId="0" fontId="22" fillId="4" borderId="1"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wrapText="1"/>
      <protection locked="0"/>
    </xf>
    <xf numFmtId="0" fontId="0" fillId="2" borderId="1" xfId="0" applyFill="1" applyBorder="1" applyAlignment="1">
      <alignment horizontal="left" vertical="top" wrapText="1"/>
    </xf>
    <xf numFmtId="0" fontId="26" fillId="4" borderId="1" xfId="0" applyFont="1" applyFill="1" applyBorder="1" applyAlignment="1">
      <alignment horizontal="left"/>
    </xf>
    <xf numFmtId="0" fontId="23" fillId="2" borderId="1" xfId="0" applyFont="1" applyFill="1" applyBorder="1" applyAlignment="1" applyProtection="1">
      <alignment horizontal="center" vertical="top" wrapText="1"/>
      <protection locked="0"/>
    </xf>
    <xf numFmtId="0" fontId="26" fillId="4" borderId="1"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12" fillId="0" borderId="5" xfId="0" quotePrefix="1"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25" fillId="4" borderId="1" xfId="0" applyFont="1" applyFill="1" applyBorder="1" applyAlignment="1">
      <alignment horizontal="left" vertical="top" wrapText="1"/>
    </xf>
    <xf numFmtId="0" fontId="23" fillId="4" borderId="1" xfId="1" applyNumberFormat="1" applyFont="1" applyFill="1" applyBorder="1" applyAlignment="1" applyProtection="1">
      <alignment horizontal="center" vertical="top" wrapText="1"/>
      <protection locked="0"/>
    </xf>
    <xf numFmtId="0" fontId="23" fillId="2" borderId="1" xfId="1" applyNumberFormat="1" applyFont="1" applyFill="1" applyBorder="1" applyAlignment="1" applyProtection="1">
      <alignment horizontal="center" vertical="top" wrapText="1"/>
      <protection locked="0"/>
    </xf>
    <xf numFmtId="0" fontId="23" fillId="2" borderId="2" xfId="0" applyFont="1" applyFill="1" applyBorder="1" applyAlignment="1">
      <alignment horizontal="center" vertical="top" wrapText="1"/>
    </xf>
    <xf numFmtId="0" fontId="23" fillId="2" borderId="3" xfId="0" applyFont="1" applyFill="1" applyBorder="1" applyAlignment="1">
      <alignment horizontal="center" vertical="top" wrapText="1"/>
    </xf>
    <xf numFmtId="0" fontId="23" fillId="2" borderId="4" xfId="0" applyFont="1" applyFill="1" applyBorder="1" applyAlignment="1">
      <alignment horizontal="center" vertical="top" wrapText="1"/>
    </xf>
    <xf numFmtId="0" fontId="12" fillId="0" borderId="1" xfId="0" applyFont="1" applyBorder="1" applyAlignment="1" applyProtection="1">
      <alignment horizontal="left" vertical="center" wrapText="1"/>
      <protection locked="0"/>
    </xf>
    <xf numFmtId="0" fontId="21" fillId="0" borderId="2" xfId="0" applyFont="1" applyBorder="1" applyAlignment="1" applyProtection="1">
      <alignment horizontal="center" vertical="top" wrapText="1"/>
      <protection locked="0"/>
    </xf>
    <xf numFmtId="0" fontId="21" fillId="0" borderId="3" xfId="0" applyFont="1" applyBorder="1" applyAlignment="1" applyProtection="1">
      <alignment horizontal="center" vertical="top" wrapText="1"/>
      <protection locked="0"/>
    </xf>
    <xf numFmtId="0" fontId="21" fillId="0" borderId="4" xfId="0" applyFont="1" applyBorder="1" applyAlignment="1" applyProtection="1">
      <alignment horizontal="center" vertical="top" wrapText="1"/>
      <protection locked="0"/>
    </xf>
    <xf numFmtId="0" fontId="23" fillId="3" borderId="1" xfId="0" applyFont="1" applyFill="1" applyBorder="1" applyAlignment="1" applyProtection="1">
      <alignment horizontal="left" vertical="top"/>
      <protection locked="0"/>
    </xf>
    <xf numFmtId="0" fontId="28" fillId="0" borderId="1" xfId="0" applyFont="1" applyBorder="1" applyAlignment="1">
      <alignment horizontal="center" vertical="top" wrapText="1"/>
    </xf>
    <xf numFmtId="0" fontId="21" fillId="0" borderId="1" xfId="0" applyFont="1" applyBorder="1" applyAlignment="1">
      <alignment horizontal="center" vertical="top" wrapText="1"/>
    </xf>
    <xf numFmtId="0" fontId="22" fillId="4" borderId="11" xfId="0" applyFont="1" applyFill="1" applyBorder="1" applyAlignment="1">
      <alignment horizontal="left" vertical="top" wrapText="1"/>
    </xf>
    <xf numFmtId="0" fontId="22" fillId="4" borderId="15" xfId="0" applyFont="1" applyFill="1" applyBorder="1" applyAlignment="1">
      <alignment horizontal="left" vertical="top" wrapText="1"/>
    </xf>
    <xf numFmtId="0" fontId="22" fillId="4" borderId="12" xfId="0" applyFont="1" applyFill="1" applyBorder="1" applyAlignment="1">
      <alignment horizontal="left" vertical="top" wrapText="1"/>
    </xf>
    <xf numFmtId="0" fontId="22" fillId="2" borderId="1" xfId="0" applyFont="1" applyFill="1" applyBorder="1" applyAlignment="1">
      <alignment horizontal="center" vertical="top" wrapText="1"/>
    </xf>
    <xf numFmtId="9" fontId="22" fillId="2" borderId="2" xfId="0" applyNumberFormat="1" applyFont="1" applyFill="1" applyBorder="1" applyAlignment="1">
      <alignment horizontal="center" vertical="top" wrapText="1"/>
    </xf>
    <xf numFmtId="9" fontId="22" fillId="2" borderId="3" xfId="0" applyNumberFormat="1" applyFont="1" applyFill="1" applyBorder="1" applyAlignment="1">
      <alignment horizontal="center" vertical="top" wrapText="1"/>
    </xf>
    <xf numFmtId="9" fontId="22" fillId="2" borderId="4" xfId="0" applyNumberFormat="1" applyFont="1" applyFill="1" applyBorder="1" applyAlignment="1">
      <alignment horizontal="center" vertical="top" wrapText="1"/>
    </xf>
    <xf numFmtId="0" fontId="0" fillId="4" borderId="5" xfId="0" applyFill="1" applyBorder="1" applyAlignment="1">
      <alignment horizontal="center" vertical="center" wrapText="1"/>
    </xf>
    <xf numFmtId="0" fontId="0" fillId="4" borderId="7" xfId="0" applyFill="1" applyBorder="1" applyAlignment="1">
      <alignment horizontal="center" vertical="center" wrapText="1"/>
    </xf>
    <xf numFmtId="0" fontId="1" fillId="4" borderId="1" xfId="0" applyFont="1" applyFill="1" applyBorder="1" applyAlignment="1">
      <alignment horizontal="center" vertical="center" wrapTex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23" fillId="3" borderId="5" xfId="0" applyFont="1" applyFill="1" applyBorder="1" applyAlignment="1" applyProtection="1">
      <alignment horizontal="center" vertical="top" wrapText="1"/>
      <protection locked="0"/>
    </xf>
    <xf numFmtId="0" fontId="23" fillId="3" borderId="6" xfId="0" applyFont="1" applyFill="1" applyBorder="1" applyAlignment="1" applyProtection="1">
      <alignment horizontal="center" vertical="top" wrapText="1"/>
      <protection locked="0"/>
    </xf>
    <xf numFmtId="0" fontId="23" fillId="3" borderId="7" xfId="0" applyFont="1" applyFill="1" applyBorder="1" applyAlignment="1" applyProtection="1">
      <alignment horizontal="center" vertical="top" wrapText="1"/>
      <protection locked="0"/>
    </xf>
    <xf numFmtId="0" fontId="26" fillId="4" borderId="5" xfId="0" applyFont="1" applyFill="1" applyBorder="1" applyAlignment="1">
      <alignment horizontal="left" vertical="top"/>
    </xf>
    <xf numFmtId="0" fontId="26" fillId="4" borderId="6" xfId="0" applyFont="1" applyFill="1" applyBorder="1" applyAlignment="1">
      <alignment horizontal="left" vertical="top"/>
    </xf>
    <xf numFmtId="0" fontId="26" fillId="4" borderId="7" xfId="0" applyFont="1" applyFill="1" applyBorder="1" applyAlignment="1">
      <alignment horizontal="left" vertical="top"/>
    </xf>
    <xf numFmtId="9" fontId="22" fillId="2" borderId="2" xfId="1" applyFont="1" applyFill="1" applyBorder="1" applyAlignment="1" applyProtection="1">
      <alignment horizontal="center" vertical="top" wrapText="1"/>
    </xf>
    <xf numFmtId="9" fontId="22" fillId="2" borderId="3" xfId="1" applyFont="1" applyFill="1" applyBorder="1" applyAlignment="1" applyProtection="1">
      <alignment horizontal="center" vertical="top" wrapText="1"/>
    </xf>
    <xf numFmtId="9" fontId="22" fillId="2" borderId="4" xfId="1" applyFont="1" applyFill="1" applyBorder="1" applyAlignment="1" applyProtection="1">
      <alignment horizontal="center" vertical="top" wrapText="1"/>
    </xf>
    <xf numFmtId="9" fontId="22" fillId="2" borderId="1" xfId="1" applyFont="1" applyFill="1" applyBorder="1" applyAlignment="1" applyProtection="1">
      <alignment horizontal="center" vertical="top" wrapText="1"/>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2" fontId="22" fillId="2" borderId="1" xfId="0" applyNumberFormat="1" applyFont="1" applyFill="1" applyBorder="1" applyAlignment="1">
      <alignment horizontal="center" vertical="top" wrapText="1"/>
    </xf>
    <xf numFmtId="0" fontId="26" fillId="4" borderId="5" xfId="0" applyFont="1" applyFill="1" applyBorder="1" applyAlignment="1">
      <alignment horizontal="left" vertical="top" wrapText="1"/>
    </xf>
    <xf numFmtId="0" fontId="26" fillId="4" borderId="6" xfId="0" applyFont="1" applyFill="1" applyBorder="1" applyAlignment="1">
      <alignment horizontal="left" vertical="top" wrapText="1"/>
    </xf>
    <xf numFmtId="0" fontId="26" fillId="4" borderId="7" xfId="0" applyFont="1" applyFill="1" applyBorder="1" applyAlignment="1">
      <alignment horizontal="left" vertical="top" wrapText="1"/>
    </xf>
    <xf numFmtId="0" fontId="28" fillId="0" borderId="6" xfId="0" applyFont="1" applyBorder="1" applyAlignment="1">
      <alignment horizontal="center" vertical="top" wrapText="1"/>
    </xf>
    <xf numFmtId="0" fontId="28" fillId="0" borderId="7" xfId="0" applyFont="1" applyBorder="1" applyAlignment="1">
      <alignment horizontal="center" vertical="top" wrapText="1"/>
    </xf>
    <xf numFmtId="0" fontId="21" fillId="2" borderId="11" xfId="0" applyFont="1" applyFill="1" applyBorder="1" applyAlignment="1">
      <alignment horizontal="left" vertical="top" wrapText="1"/>
    </xf>
    <xf numFmtId="0" fontId="21" fillId="2" borderId="10" xfId="0" applyFont="1" applyFill="1" applyBorder="1" applyAlignment="1">
      <alignment horizontal="left" vertical="top" wrapText="1"/>
    </xf>
    <xf numFmtId="0" fontId="21" fillId="2" borderId="8" xfId="0" applyFont="1" applyFill="1" applyBorder="1" applyAlignment="1">
      <alignment horizontal="left" vertical="top" wrapText="1"/>
    </xf>
    <xf numFmtId="0" fontId="21" fillId="2" borderId="15"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14" xfId="0" applyFont="1" applyFill="1" applyBorder="1" applyAlignment="1">
      <alignment horizontal="left" vertical="top" wrapText="1"/>
    </xf>
    <xf numFmtId="0" fontId="21" fillId="2" borderId="12"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9" xfId="0" applyFont="1" applyFill="1" applyBorder="1" applyAlignment="1">
      <alignment horizontal="left" vertical="top" wrapText="1"/>
    </xf>
    <xf numFmtId="0" fontId="22" fillId="2" borderId="2" xfId="0" applyFont="1" applyFill="1" applyBorder="1" applyAlignment="1" applyProtection="1">
      <alignment horizontal="center" vertical="top" wrapText="1"/>
      <protection locked="0"/>
    </xf>
    <xf numFmtId="0" fontId="22" fillId="2" borderId="3" xfId="0" applyFont="1" applyFill="1" applyBorder="1" applyAlignment="1" applyProtection="1">
      <alignment horizontal="center" vertical="top" wrapText="1"/>
      <protection locked="0"/>
    </xf>
    <xf numFmtId="0" fontId="22" fillId="2" borderId="4" xfId="0" applyFont="1" applyFill="1" applyBorder="1" applyAlignment="1" applyProtection="1">
      <alignment horizontal="center" vertical="top" wrapText="1"/>
      <protection locked="0"/>
    </xf>
    <xf numFmtId="0" fontId="22" fillId="4" borderId="2" xfId="0" applyFont="1" applyFill="1" applyBorder="1" applyAlignment="1">
      <alignment vertical="top" wrapText="1"/>
    </xf>
    <xf numFmtId="0" fontId="22" fillId="4" borderId="4" xfId="0" applyFont="1" applyFill="1" applyBorder="1" applyAlignment="1">
      <alignment vertical="top" wrapText="1"/>
    </xf>
    <xf numFmtId="0" fontId="3" fillId="2" borderId="2" xfId="0" applyFont="1" applyFill="1" applyBorder="1" applyAlignment="1" applyProtection="1">
      <alignment horizontal="center" vertical="top" wrapText="1"/>
      <protection locked="0"/>
    </xf>
    <xf numFmtId="0" fontId="3" fillId="2" borderId="3" xfId="0" applyFont="1" applyFill="1" applyBorder="1" applyAlignment="1" applyProtection="1">
      <alignment horizontal="center" vertical="top" wrapText="1"/>
      <protection locked="0"/>
    </xf>
    <xf numFmtId="0" fontId="3" fillId="2" borderId="4" xfId="0" applyFont="1" applyFill="1" applyBorder="1" applyAlignment="1" applyProtection="1">
      <alignment horizontal="center" vertical="top" wrapText="1"/>
      <protection locked="0"/>
    </xf>
    <xf numFmtId="0" fontId="25" fillId="4" borderId="5" xfId="0" applyFont="1" applyFill="1" applyBorder="1" applyAlignment="1">
      <alignment horizontal="left" vertical="top" wrapText="1"/>
    </xf>
    <xf numFmtId="0" fontId="25" fillId="4" borderId="6" xfId="0" applyFont="1" applyFill="1" applyBorder="1" applyAlignment="1">
      <alignment horizontal="left" vertical="top" wrapText="1"/>
    </xf>
    <xf numFmtId="0" fontId="25" fillId="4" borderId="7" xfId="0" applyFont="1" applyFill="1" applyBorder="1" applyAlignment="1">
      <alignment horizontal="left" vertical="top" wrapText="1"/>
    </xf>
    <xf numFmtId="0" fontId="23" fillId="3" borderId="3" xfId="0" applyFont="1" applyFill="1" applyBorder="1" applyAlignment="1" applyProtection="1">
      <alignment horizontal="left" vertical="top"/>
      <protection locked="0"/>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22" fillId="2" borderId="10" xfId="0" applyFont="1" applyFill="1" applyBorder="1" applyAlignment="1">
      <alignment horizontal="center" vertical="top" wrapText="1"/>
    </xf>
    <xf numFmtId="0" fontId="22" fillId="2" borderId="0" xfId="0" applyFont="1" applyFill="1" applyAlignment="1">
      <alignment horizontal="center" vertical="top" wrapText="1"/>
    </xf>
    <xf numFmtId="0" fontId="22" fillId="2" borderId="13" xfId="0" applyFont="1" applyFill="1" applyBorder="1" applyAlignment="1">
      <alignment horizontal="center" vertical="top" wrapText="1"/>
    </xf>
    <xf numFmtId="0" fontId="21" fillId="4" borderId="1" xfId="0" applyFont="1" applyFill="1" applyBorder="1" applyAlignment="1">
      <alignment horizontal="left" vertical="top" wrapText="1"/>
    </xf>
    <xf numFmtId="0" fontId="3" fillId="4" borderId="1" xfId="0" applyFont="1" applyFill="1" applyBorder="1" applyAlignment="1" applyProtection="1">
      <alignment horizontal="center" vertical="top" wrapText="1"/>
      <protection locked="0"/>
    </xf>
    <xf numFmtId="2" fontId="3" fillId="2" borderId="1" xfId="0" applyNumberFormat="1" applyFont="1" applyFill="1" applyBorder="1" applyAlignment="1">
      <alignment horizontal="center" vertical="top" wrapText="1"/>
    </xf>
    <xf numFmtId="9" fontId="3" fillId="2" borderId="1" xfId="1" applyFont="1" applyFill="1" applyBorder="1" applyAlignment="1" applyProtection="1">
      <alignment horizontal="center" vertical="top" wrapText="1"/>
    </xf>
    <xf numFmtId="0" fontId="5" fillId="3" borderId="1" xfId="0" applyFont="1" applyFill="1" applyBorder="1" applyAlignment="1" applyProtection="1">
      <alignment horizontal="left" vertical="top" wrapText="1"/>
      <protection locked="0"/>
    </xf>
    <xf numFmtId="0" fontId="21" fillId="3" borderId="5" xfId="0" applyFont="1" applyFill="1" applyBorder="1" applyAlignment="1">
      <alignment horizontal="center" vertical="top" wrapText="1"/>
    </xf>
    <xf numFmtId="0" fontId="21" fillId="3" borderId="6" xfId="0" applyFont="1" applyFill="1" applyBorder="1" applyAlignment="1">
      <alignment horizontal="center" vertical="top" wrapText="1"/>
    </xf>
    <xf numFmtId="0" fontId="21" fillId="3" borderId="7" xfId="0" applyFont="1" applyFill="1" applyBorder="1" applyAlignment="1">
      <alignment horizontal="center" vertical="top" wrapText="1"/>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24" fillId="4" borderId="1" xfId="0" applyFont="1" applyFill="1" applyBorder="1" applyAlignment="1">
      <alignment horizontal="left" vertical="top" wrapText="1"/>
    </xf>
    <xf numFmtId="2" fontId="5" fillId="3" borderId="1" xfId="0" applyNumberFormat="1" applyFont="1" applyFill="1" applyBorder="1" applyAlignment="1" applyProtection="1">
      <alignment horizontal="left" vertical="top" wrapText="1"/>
      <protection locked="0"/>
    </xf>
    <xf numFmtId="0" fontId="33" fillId="0" borderId="0" xfId="0" applyFont="1" applyAlignment="1">
      <alignment horizontal="left" vertical="top"/>
    </xf>
    <xf numFmtId="0" fontId="0" fillId="4" borderId="6" xfId="0" applyFill="1" applyBorder="1" applyAlignment="1">
      <alignment horizontal="center" vertical="center" wrapText="1"/>
    </xf>
    <xf numFmtId="0" fontId="9" fillId="4" borderId="5"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7" xfId="0" applyFont="1" applyFill="1" applyBorder="1" applyAlignment="1">
      <alignment horizontal="left" vertical="top" wrapText="1"/>
    </xf>
    <xf numFmtId="0" fontId="2" fillId="3" borderId="3"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wrapText="1"/>
      <protection locked="0"/>
    </xf>
    <xf numFmtId="2" fontId="3" fillId="2" borderId="1" xfId="0" applyNumberFormat="1" applyFont="1" applyFill="1" applyBorder="1" applyAlignment="1" applyProtection="1">
      <alignment horizontal="center" vertical="top" wrapText="1"/>
      <protection locked="0"/>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1" fontId="3" fillId="4" borderId="1" xfId="0" applyNumberFormat="1" applyFont="1" applyFill="1" applyBorder="1" applyAlignment="1" applyProtection="1">
      <alignment horizontal="center" vertical="top" wrapText="1"/>
      <protection locked="0"/>
    </xf>
    <xf numFmtId="0" fontId="2" fillId="3" borderId="1" xfId="0" applyFont="1" applyFill="1" applyBorder="1" applyAlignment="1" applyProtection="1">
      <alignment horizontal="left" vertical="top" wrapText="1"/>
      <protection locked="0"/>
    </xf>
    <xf numFmtId="0" fontId="3" fillId="2" borderId="1" xfId="0" applyFont="1" applyFill="1" applyBorder="1" applyAlignment="1">
      <alignment horizontal="center" vertical="top" wrapText="1"/>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7" xfId="0" applyFont="1" applyFill="1" applyBorder="1" applyAlignment="1">
      <alignment horizontal="left" vertical="top" wrapText="1"/>
    </xf>
    <xf numFmtId="0" fontId="3" fillId="2" borderId="1" xfId="0" applyFont="1" applyFill="1" applyBorder="1" applyAlignment="1" applyProtection="1">
      <alignment horizontal="center" vertical="top" wrapText="1"/>
      <protection locked="0"/>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29" fillId="4" borderId="2" xfId="0" applyFont="1" applyFill="1" applyBorder="1" applyAlignment="1">
      <alignment horizontal="left" vertical="top" wrapText="1"/>
    </xf>
    <xf numFmtId="0" fontId="29" fillId="4" borderId="3" xfId="0" applyFont="1" applyFill="1" applyBorder="1" applyAlignment="1">
      <alignment horizontal="left" vertical="top" wrapText="1"/>
    </xf>
    <xf numFmtId="0" fontId="29" fillId="4" borderId="4" xfId="0" applyFont="1" applyFill="1" applyBorder="1" applyAlignment="1">
      <alignment horizontal="left" vertical="top" wrapText="1"/>
    </xf>
    <xf numFmtId="0" fontId="0" fillId="0" borderId="0" xfId="0" applyAlignment="1" applyProtection="1">
      <alignment horizontal="center"/>
      <protection locked="0"/>
    </xf>
    <xf numFmtId="0" fontId="40" fillId="0" borderId="0" xfId="0" applyFont="1" applyAlignment="1" applyProtection="1">
      <alignment horizontal="center" vertical="center" wrapText="1"/>
      <protection locked="0"/>
    </xf>
    <xf numFmtId="0" fontId="29" fillId="4"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21" fillId="0" borderId="11" xfId="0" applyFont="1" applyBorder="1" applyAlignment="1">
      <alignment horizontal="center" vertical="top" wrapText="1"/>
    </xf>
    <xf numFmtId="0" fontId="21" fillId="0" borderId="10" xfId="0" applyFont="1" applyBorder="1" applyAlignment="1">
      <alignment horizontal="center" vertical="top" wrapText="1"/>
    </xf>
    <xf numFmtId="0" fontId="21" fillId="0" borderId="8" xfId="0" applyFont="1" applyBorder="1" applyAlignment="1">
      <alignment horizontal="center" vertical="top" wrapText="1"/>
    </xf>
    <xf numFmtId="0" fontId="21" fillId="0" borderId="12" xfId="0" applyFont="1" applyBorder="1" applyAlignment="1">
      <alignment horizontal="center" vertical="top" wrapText="1"/>
    </xf>
    <xf numFmtId="0" fontId="21" fillId="0" borderId="13" xfId="0" applyFont="1" applyBorder="1" applyAlignment="1">
      <alignment horizontal="center" vertical="top" wrapText="1"/>
    </xf>
    <xf numFmtId="0" fontId="21" fillId="0" borderId="9" xfId="0" applyFont="1" applyBorder="1" applyAlignment="1">
      <alignment horizontal="center" vertical="top" wrapText="1"/>
    </xf>
    <xf numFmtId="0" fontId="23" fillId="4" borderId="1" xfId="0" applyFont="1" applyFill="1" applyBorder="1" applyAlignment="1">
      <alignment vertical="top" wrapText="1"/>
    </xf>
    <xf numFmtId="0" fontId="1" fillId="4" borderId="1" xfId="0" applyFont="1" applyFill="1" applyBorder="1" applyAlignment="1">
      <alignment wrapText="1"/>
    </xf>
    <xf numFmtId="0" fontId="22" fillId="4" borderId="1" xfId="0" applyFont="1" applyFill="1" applyBorder="1" applyAlignment="1">
      <alignment vertical="top" wrapText="1"/>
    </xf>
    <xf numFmtId="0" fontId="21" fillId="4" borderId="1" xfId="0" applyFont="1" applyFill="1" applyBorder="1" applyAlignment="1">
      <alignment vertical="top" wrapText="1"/>
    </xf>
    <xf numFmtId="0" fontId="3" fillId="2" borderId="10"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13" xfId="0" applyFont="1" applyFill="1" applyBorder="1" applyAlignment="1">
      <alignment horizontal="center" vertical="top" wrapText="1"/>
    </xf>
    <xf numFmtId="0" fontId="2" fillId="3" borderId="14"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2"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9" fontId="22" fillId="2" borderId="2" xfId="1" applyFont="1" applyFill="1" applyBorder="1" applyAlignment="1" applyProtection="1">
      <alignment horizontal="center" vertical="top"/>
    </xf>
    <xf numFmtId="9" fontId="22" fillId="2" borderId="3" xfId="1" applyFont="1" applyFill="1" applyBorder="1" applyAlignment="1" applyProtection="1">
      <alignment horizontal="center" vertical="top"/>
    </xf>
    <xf numFmtId="9" fontId="22" fillId="2" borderId="4" xfId="1" applyFont="1" applyFill="1" applyBorder="1" applyAlignment="1" applyProtection="1">
      <alignment horizontal="center" vertical="top"/>
    </xf>
    <xf numFmtId="2" fontId="22" fillId="2" borderId="2" xfId="0" applyNumberFormat="1" applyFont="1" applyFill="1" applyBorder="1" applyAlignment="1">
      <alignment horizontal="center" vertical="top" wrapText="1"/>
    </xf>
    <xf numFmtId="2" fontId="22" fillId="2" borderId="3" xfId="0" applyNumberFormat="1" applyFont="1" applyFill="1" applyBorder="1" applyAlignment="1">
      <alignment horizontal="center" vertical="top" wrapText="1"/>
    </xf>
    <xf numFmtId="2" fontId="22" fillId="2" borderId="4" xfId="0" applyNumberFormat="1" applyFont="1" applyFill="1" applyBorder="1" applyAlignment="1">
      <alignment horizontal="center" vertical="top" wrapText="1"/>
    </xf>
    <xf numFmtId="0" fontId="3" fillId="4" borderId="1" xfId="0" applyFont="1" applyFill="1" applyBorder="1" applyAlignment="1" applyProtection="1">
      <alignment horizontal="center" vertical="top"/>
      <protection locked="0"/>
    </xf>
    <xf numFmtId="0" fontId="3" fillId="2" borderId="1" xfId="0" applyFont="1" applyFill="1" applyBorder="1" applyAlignment="1" applyProtection="1">
      <alignment horizontal="center" vertical="top"/>
      <protection locked="0"/>
    </xf>
    <xf numFmtId="9" fontId="3" fillId="2" borderId="1" xfId="1" applyFont="1" applyFill="1" applyBorder="1" applyAlignment="1" applyProtection="1">
      <alignment horizontal="center" vertical="top"/>
    </xf>
    <xf numFmtId="0" fontId="3" fillId="4" borderId="2" xfId="0" applyFont="1" applyFill="1" applyBorder="1" applyAlignment="1" applyProtection="1">
      <alignment horizontal="center" vertical="top" wrapText="1"/>
      <protection locked="0"/>
    </xf>
    <xf numFmtId="0" fontId="3" fillId="4" borderId="3"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2" borderId="3" xfId="0" applyFont="1" applyFill="1" applyBorder="1" applyAlignment="1">
      <alignment horizontal="center" vertical="top" wrapText="1"/>
    </xf>
    <xf numFmtId="9" fontId="3" fillId="2" borderId="2" xfId="1" applyFont="1" applyFill="1" applyBorder="1" applyAlignment="1" applyProtection="1">
      <alignment horizontal="center" vertical="top" wrapText="1"/>
    </xf>
    <xf numFmtId="9" fontId="3" fillId="2" borderId="3" xfId="1" applyFont="1" applyFill="1" applyBorder="1" applyAlignment="1" applyProtection="1">
      <alignment horizontal="center" vertical="top" wrapText="1"/>
    </xf>
    <xf numFmtId="9" fontId="3" fillId="2" borderId="4" xfId="1" applyFont="1" applyFill="1" applyBorder="1" applyAlignment="1" applyProtection="1">
      <alignment horizontal="center" vertical="top" wrapText="1"/>
    </xf>
    <xf numFmtId="0" fontId="24" fillId="2" borderId="5" xfId="0" applyFont="1" applyFill="1" applyBorder="1" applyAlignment="1">
      <alignment horizontal="left" vertical="top" wrapText="1"/>
    </xf>
    <xf numFmtId="0" fontId="24" fillId="2" borderId="6" xfId="0" applyFont="1" applyFill="1" applyBorder="1" applyAlignment="1">
      <alignment horizontal="left" vertical="top" wrapText="1"/>
    </xf>
    <xf numFmtId="0" fontId="24" fillId="2" borderId="7" xfId="0" applyFont="1" applyFill="1" applyBorder="1" applyAlignment="1">
      <alignment horizontal="left" vertical="top" wrapText="1"/>
    </xf>
    <xf numFmtId="0" fontId="2" fillId="3" borderId="4" xfId="0" applyFont="1" applyFill="1" applyBorder="1" applyAlignment="1" applyProtection="1">
      <alignment horizontal="left" vertical="top"/>
      <protection locked="0"/>
    </xf>
    <xf numFmtId="0" fontId="3" fillId="2" borderId="11"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2" xfId="0" applyFont="1" applyFill="1" applyBorder="1" applyAlignment="1">
      <alignment horizontal="center" vertical="top" wrapText="1"/>
    </xf>
    <xf numFmtId="0" fontId="54" fillId="2" borderId="5" xfId="0" applyFont="1" applyFill="1" applyBorder="1" applyAlignment="1" applyProtection="1">
      <alignment horizontal="center" vertical="top" wrapText="1"/>
      <protection locked="0"/>
    </xf>
    <xf numFmtId="0" fontId="21" fillId="2" borderId="6" xfId="0" applyFont="1" applyFill="1" applyBorder="1" applyAlignment="1" applyProtection="1">
      <alignment horizontal="center" vertical="top" wrapText="1"/>
      <protection locked="0"/>
    </xf>
    <xf numFmtId="0" fontId="21" fillId="2" borderId="7" xfId="0" applyFont="1" applyFill="1" applyBorder="1" applyAlignment="1" applyProtection="1">
      <alignment horizontal="center" vertical="top" wrapText="1"/>
      <protection locked="0"/>
    </xf>
    <xf numFmtId="0" fontId="75" fillId="3" borderId="2" xfId="0" applyFont="1" applyFill="1" applyBorder="1" applyAlignment="1" applyProtection="1">
      <alignment horizontal="left" vertical="top" wrapText="1"/>
      <protection locked="0"/>
    </xf>
    <xf numFmtId="0" fontId="22" fillId="3" borderId="3" xfId="0" applyFont="1" applyFill="1" applyBorder="1" applyAlignment="1" applyProtection="1">
      <alignment horizontal="left" vertical="top" wrapText="1"/>
      <protection locked="0"/>
    </xf>
    <xf numFmtId="0" fontId="21" fillId="2" borderId="11" xfId="0" applyFont="1" applyFill="1" applyBorder="1" applyAlignment="1" applyProtection="1">
      <alignment horizontal="center" vertical="top" wrapText="1"/>
      <protection locked="0"/>
    </xf>
    <xf numFmtId="0" fontId="21" fillId="2" borderId="10" xfId="0" applyFont="1" applyFill="1" applyBorder="1" applyAlignment="1" applyProtection="1">
      <alignment horizontal="center" vertical="top" wrapText="1"/>
      <protection locked="0"/>
    </xf>
    <xf numFmtId="0" fontId="21" fillId="2" borderId="8" xfId="0" applyFont="1" applyFill="1" applyBorder="1" applyAlignment="1" applyProtection="1">
      <alignment horizontal="center" vertical="top" wrapText="1"/>
      <protection locked="0"/>
    </xf>
    <xf numFmtId="0" fontId="21" fillId="2" borderId="5" xfId="0" applyFont="1" applyFill="1" applyBorder="1" applyAlignment="1" applyProtection="1">
      <alignment horizontal="left" vertical="top" wrapText="1"/>
      <protection locked="0"/>
    </xf>
    <xf numFmtId="0" fontId="21" fillId="2" borderId="6" xfId="0" applyFont="1" applyFill="1" applyBorder="1" applyAlignment="1" applyProtection="1">
      <alignment horizontal="left" vertical="top" wrapText="1"/>
      <protection locked="0"/>
    </xf>
    <xf numFmtId="0" fontId="21" fillId="2" borderId="7" xfId="0" applyFont="1" applyFill="1" applyBorder="1" applyAlignment="1" applyProtection="1">
      <alignment horizontal="left" vertical="top" wrapText="1"/>
      <protection locked="0"/>
    </xf>
    <xf numFmtId="0" fontId="21" fillId="0" borderId="20" xfId="0" applyFont="1" applyBorder="1" applyAlignment="1" applyProtection="1">
      <alignment horizontal="left" vertical="top" wrapText="1"/>
      <protection locked="0"/>
    </xf>
    <xf numFmtId="0" fontId="21" fillId="0" borderId="21" xfId="0" applyFont="1" applyBorder="1" applyAlignment="1" applyProtection="1">
      <alignment horizontal="left" vertical="top" wrapText="1"/>
      <protection locked="0"/>
    </xf>
    <xf numFmtId="0" fontId="57" fillId="0" borderId="11" xfId="0" applyFont="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61" fillId="0" borderId="11" xfId="0" applyFont="1" applyBorder="1" applyAlignment="1" applyProtection="1">
      <alignment horizontal="left" vertical="top" wrapText="1"/>
      <protection locked="0"/>
    </xf>
    <xf numFmtId="0" fontId="56" fillId="0" borderId="15" xfId="0" applyFont="1" applyBorder="1" applyAlignment="1" applyProtection="1">
      <alignment horizontal="left" vertical="top" wrapText="1"/>
      <protection locked="0"/>
    </xf>
    <xf numFmtId="0" fontId="51" fillId="4" borderId="1" xfId="0" applyFont="1" applyFill="1" applyBorder="1" applyAlignment="1" applyProtection="1">
      <alignment horizontal="center" vertical="top" wrapText="1"/>
      <protection locked="0"/>
    </xf>
    <xf numFmtId="0" fontId="21" fillId="0" borderId="5" xfId="0" applyFont="1" applyBorder="1" applyAlignment="1" applyProtection="1">
      <alignment horizontal="left" vertical="top" wrapText="1"/>
      <protection locked="0"/>
    </xf>
    <xf numFmtId="0" fontId="35" fillId="4" borderId="5" xfId="0" applyFont="1" applyFill="1" applyBorder="1" applyAlignment="1">
      <alignment horizontal="left" vertical="top" wrapText="1"/>
    </xf>
    <xf numFmtId="0" fontId="35" fillId="4" borderId="6" xfId="0" applyFont="1" applyFill="1" applyBorder="1" applyAlignment="1">
      <alignment horizontal="left" vertical="top" wrapText="1"/>
    </xf>
    <xf numFmtId="0" fontId="60"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55" fillId="4" borderId="2" xfId="0" applyFont="1" applyFill="1" applyBorder="1" applyAlignment="1" applyProtection="1">
      <alignment horizontal="center" vertical="top" wrapText="1"/>
      <protection locked="0"/>
    </xf>
    <xf numFmtId="0" fontId="55" fillId="4" borderId="3" xfId="0" applyFont="1" applyFill="1" applyBorder="1" applyAlignment="1" applyProtection="1">
      <alignment horizontal="center" vertical="top" wrapText="1"/>
      <protection locked="0"/>
    </xf>
    <xf numFmtId="0" fontId="55" fillId="4" borderId="4" xfId="0" applyFont="1" applyFill="1" applyBorder="1" applyAlignment="1" applyProtection="1">
      <alignment horizontal="center" vertical="top" wrapText="1"/>
      <protection locked="0"/>
    </xf>
    <xf numFmtId="0" fontId="60" fillId="3" borderId="2" xfId="0" applyFont="1" applyFill="1" applyBorder="1" applyAlignment="1" applyProtection="1">
      <alignment horizontal="left" vertical="top" wrapText="1"/>
      <protection locked="0"/>
    </xf>
    <xf numFmtId="0" fontId="56" fillId="0" borderId="11" xfId="0" applyFont="1" applyBorder="1" applyAlignment="1" applyProtection="1">
      <alignment horizontal="left" vertical="top" wrapText="1"/>
      <protection locked="0"/>
    </xf>
    <xf numFmtId="0" fontId="56" fillId="0" borderId="17" xfId="0" applyFont="1" applyBorder="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0" fontId="37" fillId="0" borderId="0" xfId="0" applyFont="1" applyAlignment="1" applyProtection="1">
      <alignment horizontal="center" vertical="top"/>
      <protection locked="0"/>
    </xf>
    <xf numFmtId="0" fontId="55" fillId="4" borderId="1" xfId="0" applyFont="1" applyFill="1" applyBorder="1" applyAlignment="1" applyProtection="1">
      <alignment horizontal="center" vertical="top" wrapText="1"/>
      <protection locked="0"/>
    </xf>
    <xf numFmtId="0" fontId="55" fillId="0" borderId="1" xfId="0" applyFont="1" applyBorder="1" applyAlignment="1" applyProtection="1">
      <alignment horizontal="left" vertical="top" wrapText="1"/>
      <protection locked="0"/>
    </xf>
    <xf numFmtId="0" fontId="34" fillId="4" borderId="5" xfId="0" applyFont="1" applyFill="1" applyBorder="1" applyAlignment="1">
      <alignment horizontal="left" vertical="top" wrapText="1"/>
    </xf>
    <xf numFmtId="0" fontId="34" fillId="4" borderId="6" xfId="0" applyFont="1" applyFill="1" applyBorder="1" applyAlignment="1">
      <alignment horizontal="left" vertical="top" wrapText="1"/>
    </xf>
    <xf numFmtId="0" fontId="34" fillId="4" borderId="7" xfId="0" applyFont="1" applyFill="1" applyBorder="1" applyAlignment="1">
      <alignment horizontal="left" vertical="top" wrapText="1"/>
    </xf>
    <xf numFmtId="0" fontId="74" fillId="0" borderId="5" xfId="0" applyFont="1" applyBorder="1" applyAlignment="1" applyProtection="1">
      <alignment horizontal="left" vertical="center" wrapText="1"/>
      <protection locked="0"/>
    </xf>
    <xf numFmtId="0" fontId="21" fillId="2" borderId="5" xfId="0" applyFont="1" applyFill="1" applyBorder="1" applyAlignment="1" applyProtection="1">
      <alignment horizontal="center" vertical="top" wrapText="1"/>
      <protection locked="0"/>
    </xf>
    <xf numFmtId="0" fontId="78" fillId="0" borderId="5" xfId="0" applyFont="1" applyBorder="1" applyAlignment="1" applyProtection="1">
      <alignment horizontal="left" vertical="center" wrapText="1"/>
      <protection locked="0"/>
    </xf>
    <xf numFmtId="0" fontId="63" fillId="0" borderId="6" xfId="0" applyFont="1" applyBorder="1" applyAlignment="1" applyProtection="1">
      <alignment horizontal="left" vertical="center" wrapText="1"/>
      <protection locked="0"/>
    </xf>
    <xf numFmtId="0" fontId="63" fillId="0" borderId="7" xfId="0" applyFont="1" applyBorder="1" applyAlignment="1" applyProtection="1">
      <alignment horizontal="left" vertical="center" wrapText="1"/>
      <protection locked="0"/>
    </xf>
    <xf numFmtId="0" fontId="57" fillId="3" borderId="2" xfId="0" applyFont="1" applyFill="1" applyBorder="1" applyAlignment="1" applyProtection="1">
      <alignment horizontal="left" vertical="top" wrapText="1"/>
      <protection locked="0"/>
    </xf>
    <xf numFmtId="0" fontId="57" fillId="3" borderId="3" xfId="0" applyFont="1" applyFill="1" applyBorder="1" applyAlignment="1" applyProtection="1">
      <alignment horizontal="left" vertical="top" wrapText="1"/>
      <protection locked="0"/>
    </xf>
    <xf numFmtId="0" fontId="80" fillId="3" borderId="1" xfId="0" applyFont="1" applyFill="1" applyBorder="1" applyAlignment="1" applyProtection="1">
      <alignment horizontal="left" vertical="top" wrapText="1"/>
      <protection locked="0"/>
    </xf>
    <xf numFmtId="0" fontId="77" fillId="3" borderId="2" xfId="0" applyFont="1" applyFill="1" applyBorder="1" applyAlignment="1" applyProtection="1">
      <alignment horizontal="left" vertical="top" wrapText="1"/>
      <protection locked="0"/>
    </xf>
    <xf numFmtId="0" fontId="79" fillId="3" borderId="3" xfId="0" applyFont="1" applyFill="1" applyBorder="1" applyAlignment="1" applyProtection="1">
      <alignment horizontal="left" vertical="top" wrapText="1"/>
      <protection locked="0"/>
    </xf>
    <xf numFmtId="0" fontId="47" fillId="3" borderId="1" xfId="0" applyFont="1" applyFill="1" applyBorder="1" applyAlignment="1" applyProtection="1">
      <alignment horizontal="left" vertical="top" wrapText="1"/>
      <protection locked="0"/>
    </xf>
    <xf numFmtId="0" fontId="79" fillId="3" borderId="1" xfId="0" applyFont="1" applyFill="1" applyBorder="1" applyAlignment="1" applyProtection="1">
      <alignment horizontal="left" vertical="top" wrapText="1"/>
      <protection locked="0"/>
    </xf>
    <xf numFmtId="0" fontId="48" fillId="3" borderId="1" xfId="0" applyFont="1" applyFill="1" applyBorder="1" applyAlignment="1" applyProtection="1">
      <alignment horizontal="left" vertical="top" wrapText="1"/>
      <protection locked="0"/>
    </xf>
    <xf numFmtId="0" fontId="75" fillId="0" borderId="1" xfId="0" applyFont="1" applyBorder="1" applyAlignment="1" applyProtection="1">
      <alignment horizontal="left" vertical="top" wrapText="1"/>
      <protection locked="0"/>
    </xf>
    <xf numFmtId="0" fontId="24" fillId="2" borderId="5" xfId="0" applyFont="1" applyFill="1" applyBorder="1" applyAlignment="1" applyProtection="1">
      <alignment horizontal="left" vertical="top" wrapText="1"/>
      <protection locked="0"/>
    </xf>
    <xf numFmtId="0" fontId="24" fillId="2" borderId="6" xfId="0" applyFont="1" applyFill="1" applyBorder="1" applyAlignment="1" applyProtection="1">
      <alignment horizontal="left" vertical="top" wrapText="1"/>
      <protection locked="0"/>
    </xf>
    <xf numFmtId="0" fontId="24" fillId="2" borderId="7" xfId="0" applyFont="1" applyFill="1" applyBorder="1" applyAlignment="1" applyProtection="1">
      <alignment horizontal="left" vertical="top" wrapText="1"/>
      <protection locked="0"/>
    </xf>
  </cellXfs>
  <cellStyles count="2">
    <cellStyle name="Normal" xfId="0" builtinId="0"/>
    <cellStyle name="Percent" xfId="1" builtinId="5"/>
  </cellStyles>
  <dxfs count="3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9966FF"/>
      <color rgb="FF9933FF"/>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23"/>
  <sheetViews>
    <sheetView zoomScale="55" zoomScaleNormal="55" workbookViewId="0">
      <selection activeCell="E15" sqref="E15:F15"/>
    </sheetView>
  </sheetViews>
  <sheetFormatPr defaultColWidth="8.77734375" defaultRowHeight="14.4"/>
  <cols>
    <col min="1" max="1" width="55.44140625" customWidth="1"/>
    <col min="2" max="2" width="34.44140625" customWidth="1"/>
    <col min="3" max="3" width="11.44140625" style="54" customWidth="1"/>
    <col min="4" max="4" width="12" style="54" customWidth="1"/>
    <col min="5" max="5" width="11.44140625" customWidth="1"/>
    <col min="6" max="6" width="21.44140625" customWidth="1"/>
    <col min="7" max="9" width="10.44140625" customWidth="1"/>
    <col min="10" max="10" width="35.44140625" customWidth="1"/>
    <col min="11" max="11" width="14.44140625" customWidth="1"/>
    <col min="12" max="12" width="10" customWidth="1"/>
  </cols>
  <sheetData>
    <row r="1" spans="1:10" s="1" customFormat="1" ht="17.399999999999999">
      <c r="C1" s="2"/>
      <c r="D1" s="2"/>
      <c r="E1" s="3"/>
      <c r="I1" s="227" t="s">
        <v>0</v>
      </c>
      <c r="J1" s="227"/>
    </row>
    <row r="2" spans="1:10" s="1" customFormat="1" ht="17.399999999999999">
      <c r="C2" s="2"/>
      <c r="D2" s="2"/>
      <c r="E2" s="3"/>
      <c r="I2" s="227" t="s">
        <v>1</v>
      </c>
      <c r="J2" s="227"/>
    </row>
    <row r="3" spans="1:10" s="1" customFormat="1" ht="17.399999999999999">
      <c r="C3" s="2"/>
      <c r="D3" s="2"/>
      <c r="E3" s="3"/>
      <c r="I3" s="227" t="s">
        <v>2</v>
      </c>
      <c r="J3" s="227"/>
    </row>
    <row r="4" spans="1:10" s="1" customFormat="1" ht="16.5" customHeight="1">
      <c r="C4" s="2"/>
      <c r="D4" s="2"/>
      <c r="E4" s="3"/>
      <c r="I4" s="225" t="s">
        <v>3</v>
      </c>
      <c r="J4" s="225"/>
    </row>
    <row r="5" spans="1:10" s="1" customFormat="1" ht="17.399999999999999">
      <c r="C5" s="2"/>
      <c r="D5" s="2"/>
      <c r="E5" s="3"/>
      <c r="I5" s="227" t="s">
        <v>4</v>
      </c>
      <c r="J5" s="227"/>
    </row>
    <row r="6" spans="1:10" s="1" customFormat="1" ht="17.399999999999999">
      <c r="C6" s="2"/>
      <c r="D6" s="2"/>
      <c r="E6" s="3"/>
      <c r="I6" s="227" t="s">
        <v>5</v>
      </c>
      <c r="J6" s="227"/>
    </row>
    <row r="7" spans="1:10" s="1" customFormat="1" ht="25.5" customHeight="1">
      <c r="C7" s="2"/>
      <c r="D7" s="2"/>
      <c r="E7" s="3"/>
      <c r="I7" s="2"/>
      <c r="J7" s="32"/>
    </row>
    <row r="8" spans="1:10" s="1" customFormat="1" ht="66" customHeight="1">
      <c r="A8" s="228" t="s">
        <v>6</v>
      </c>
      <c r="B8" s="228"/>
      <c r="C8" s="228"/>
      <c r="D8" s="228"/>
      <c r="E8" s="228"/>
      <c r="F8" s="228"/>
      <c r="G8" s="228"/>
      <c r="H8" s="228"/>
      <c r="I8" s="228"/>
      <c r="J8" s="228"/>
    </row>
    <row r="9" spans="1:10" s="1" customFormat="1" ht="26.25" customHeight="1">
      <c r="A9" s="4"/>
      <c r="B9" s="4"/>
      <c r="C9" s="5"/>
      <c r="D9" s="5"/>
      <c r="E9" s="5"/>
      <c r="F9" s="4"/>
      <c r="G9" s="4"/>
      <c r="H9" s="4"/>
      <c r="I9" s="5"/>
      <c r="J9" s="6"/>
    </row>
    <row r="10" spans="1:10" s="1" customFormat="1" ht="67.5" customHeight="1">
      <c r="A10" s="315" t="s">
        <v>7</v>
      </c>
      <c r="B10" s="315"/>
      <c r="C10" s="315"/>
      <c r="D10" s="315"/>
      <c r="E10" s="310" t="s">
        <v>8</v>
      </c>
      <c r="F10" s="311"/>
      <c r="G10" s="11" t="s">
        <v>9</v>
      </c>
      <c r="H10" s="11" t="s">
        <v>10</v>
      </c>
      <c r="I10" s="63" t="s">
        <v>11</v>
      </c>
      <c r="J10" s="33" t="s">
        <v>12</v>
      </c>
    </row>
    <row r="11" spans="1:10" s="1" customFormat="1" ht="63" customHeight="1">
      <c r="A11" s="313" t="s">
        <v>13</v>
      </c>
      <c r="B11" s="314"/>
      <c r="C11" s="314"/>
      <c r="D11" s="289"/>
      <c r="E11" s="313"/>
      <c r="F11" s="289"/>
      <c r="G11" s="14"/>
      <c r="H11" s="14"/>
      <c r="I11" s="15" t="e">
        <f>+H11/G11</f>
        <v>#DIV/0!</v>
      </c>
      <c r="J11" s="16"/>
    </row>
    <row r="12" spans="1:10" s="1" customFormat="1" ht="67.5" customHeight="1">
      <c r="A12" s="313" t="s">
        <v>14</v>
      </c>
      <c r="B12" s="314"/>
      <c r="C12" s="314"/>
      <c r="D12" s="289"/>
      <c r="E12" s="313"/>
      <c r="F12" s="289"/>
      <c r="G12" s="14"/>
      <c r="H12" s="14"/>
      <c r="I12" s="15" t="e">
        <f>+H12/G12</f>
        <v>#DIV/0!</v>
      </c>
      <c r="J12" s="16"/>
    </row>
    <row r="13" spans="1:10" s="1" customFormat="1" ht="66.75" customHeight="1">
      <c r="A13" s="313" t="s">
        <v>15</v>
      </c>
      <c r="B13" s="314"/>
      <c r="C13" s="314"/>
      <c r="D13" s="289"/>
      <c r="E13" s="313"/>
      <c r="F13" s="289"/>
      <c r="G13" s="14"/>
      <c r="H13" s="14"/>
      <c r="I13" s="15" t="e">
        <f>+H13/G13</f>
        <v>#DIV/0!</v>
      </c>
      <c r="J13" s="16"/>
    </row>
    <row r="14" spans="1:10" s="1" customFormat="1" ht="66.75" customHeight="1">
      <c r="A14" s="296" t="s">
        <v>16</v>
      </c>
      <c r="B14" s="296"/>
      <c r="C14" s="296"/>
      <c r="D14" s="296"/>
      <c r="E14" s="288" t="s">
        <v>17</v>
      </c>
      <c r="F14" s="289"/>
      <c r="G14" s="14"/>
      <c r="H14" s="14"/>
      <c r="I14" s="15" t="e">
        <f t="shared" ref="I14:I15" si="0">+H14/G14</f>
        <v>#DIV/0!</v>
      </c>
      <c r="J14" s="16"/>
    </row>
    <row r="15" spans="1:10" s="1" customFormat="1" ht="66.75" customHeight="1">
      <c r="A15" s="296" t="s">
        <v>18</v>
      </c>
      <c r="B15" s="296"/>
      <c r="C15" s="296"/>
      <c r="D15" s="296"/>
      <c r="E15" s="288" t="s">
        <v>19</v>
      </c>
      <c r="F15" s="289"/>
      <c r="G15" s="14"/>
      <c r="H15" s="14"/>
      <c r="I15" s="15" t="e">
        <f t="shared" si="0"/>
        <v>#DIV/0!</v>
      </c>
      <c r="J15" s="16"/>
    </row>
    <row r="16" spans="1:10" s="1" customFormat="1" ht="51.75" customHeight="1">
      <c r="A16" s="116" t="s">
        <v>20</v>
      </c>
      <c r="B16" s="116" t="s">
        <v>21</v>
      </c>
      <c r="C16" s="116" t="s">
        <v>9</v>
      </c>
      <c r="D16" s="116" t="s">
        <v>10</v>
      </c>
      <c r="E16" s="117" t="s">
        <v>11</v>
      </c>
      <c r="F16" s="312" t="s">
        <v>22</v>
      </c>
      <c r="G16" s="312"/>
      <c r="H16" s="312"/>
      <c r="I16" s="116" t="s">
        <v>10</v>
      </c>
      <c r="J16" s="118" t="s">
        <v>12</v>
      </c>
    </row>
    <row r="17" spans="1:10" s="1" customFormat="1" ht="24" customHeight="1">
      <c r="A17" s="290" t="s">
        <v>23</v>
      </c>
      <c r="B17" s="290"/>
      <c r="C17" s="290"/>
      <c r="D17" s="290"/>
      <c r="E17" s="290"/>
      <c r="F17" s="290"/>
      <c r="G17" s="290"/>
      <c r="H17" s="290"/>
      <c r="I17" s="290"/>
      <c r="J17" s="290"/>
    </row>
    <row r="18" spans="1:10" s="1" customFormat="1" ht="33.75" customHeight="1">
      <c r="A18" s="202" t="s">
        <v>24</v>
      </c>
      <c r="B18" s="249" t="s">
        <v>25</v>
      </c>
      <c r="C18" s="251"/>
      <c r="D18" s="293">
        <f>SUM(I18:I22)+D44</f>
        <v>0</v>
      </c>
      <c r="E18" s="182" t="e">
        <f t="shared" ref="E18:E29" si="1">+D18/C18</f>
        <v>#DIV/0!</v>
      </c>
      <c r="F18" s="203" t="s">
        <v>26</v>
      </c>
      <c r="G18" s="203"/>
      <c r="H18" s="203"/>
      <c r="I18" s="24"/>
      <c r="J18" s="297"/>
    </row>
    <row r="19" spans="1:10" s="1" customFormat="1" ht="33.75" customHeight="1">
      <c r="A19" s="202"/>
      <c r="B19" s="256"/>
      <c r="C19" s="255"/>
      <c r="D19" s="294"/>
      <c r="E19" s="224"/>
      <c r="F19" s="203" t="s">
        <v>27</v>
      </c>
      <c r="G19" s="203"/>
      <c r="H19" s="203"/>
      <c r="I19" s="24"/>
      <c r="J19" s="298"/>
    </row>
    <row r="20" spans="1:10" s="1" customFormat="1" ht="33.75" customHeight="1">
      <c r="A20" s="202"/>
      <c r="B20" s="256"/>
      <c r="C20" s="255"/>
      <c r="D20" s="294"/>
      <c r="E20" s="224"/>
      <c r="F20" s="203" t="s">
        <v>28</v>
      </c>
      <c r="G20" s="203"/>
      <c r="H20" s="203"/>
      <c r="I20" s="24"/>
      <c r="J20" s="298"/>
    </row>
    <row r="21" spans="1:10" s="1" customFormat="1" ht="48.75" customHeight="1">
      <c r="A21" s="202"/>
      <c r="B21" s="256"/>
      <c r="C21" s="255"/>
      <c r="D21" s="294"/>
      <c r="E21" s="224"/>
      <c r="F21" s="203" t="s">
        <v>29</v>
      </c>
      <c r="G21" s="203"/>
      <c r="H21" s="203"/>
      <c r="I21" s="24"/>
      <c r="J21" s="298"/>
    </row>
    <row r="22" spans="1:10" s="1" customFormat="1" ht="48.75" customHeight="1">
      <c r="A22" s="202"/>
      <c r="B22" s="250"/>
      <c r="C22" s="252"/>
      <c r="D22" s="295"/>
      <c r="E22" s="183"/>
      <c r="F22" s="233" t="s">
        <v>30</v>
      </c>
      <c r="G22" s="234"/>
      <c r="H22" s="235"/>
      <c r="I22" s="24"/>
      <c r="J22" s="299"/>
    </row>
    <row r="23" spans="1:10" s="1" customFormat="1" ht="48.75" customHeight="1">
      <c r="A23" s="202"/>
      <c r="B23" s="189" t="s">
        <v>31</v>
      </c>
      <c r="C23" s="190"/>
      <c r="D23" s="275">
        <f>SUM(I23+I25+D47)</f>
        <v>0</v>
      </c>
      <c r="E23" s="193" t="e">
        <f t="shared" si="1"/>
        <v>#DIV/0!</v>
      </c>
      <c r="F23" s="203" t="s">
        <v>32</v>
      </c>
      <c r="G23" s="203"/>
      <c r="H23" s="203"/>
      <c r="I23" s="26"/>
      <c r="J23" s="207"/>
    </row>
    <row r="24" spans="1:10" s="1" customFormat="1" ht="48.75" customHeight="1">
      <c r="A24" s="202"/>
      <c r="B24" s="189"/>
      <c r="C24" s="190"/>
      <c r="D24" s="275"/>
      <c r="E24" s="193" t="e">
        <f t="shared" si="1"/>
        <v>#DIV/0!</v>
      </c>
      <c r="F24" s="226" t="s">
        <v>33</v>
      </c>
      <c r="G24" s="226"/>
      <c r="H24" s="226"/>
      <c r="I24" s="24"/>
      <c r="J24" s="207"/>
    </row>
    <row r="25" spans="1:10" s="1" customFormat="1" ht="33.75" customHeight="1">
      <c r="A25" s="202"/>
      <c r="B25" s="189"/>
      <c r="C25" s="190"/>
      <c r="D25" s="275"/>
      <c r="E25" s="193" t="e">
        <f t="shared" si="1"/>
        <v>#DIV/0!</v>
      </c>
      <c r="F25" s="203" t="s">
        <v>34</v>
      </c>
      <c r="G25" s="203"/>
      <c r="H25" s="203"/>
      <c r="I25" s="24"/>
      <c r="J25" s="207"/>
    </row>
    <row r="26" spans="1:10" s="1" customFormat="1" ht="33.75" customHeight="1">
      <c r="A26" s="202"/>
      <c r="B26" s="189" t="s">
        <v>35</v>
      </c>
      <c r="C26" s="190"/>
      <c r="D26" s="188" t="e">
        <f>I27/D18*100</f>
        <v>#DIV/0!</v>
      </c>
      <c r="E26" s="193" t="e">
        <f t="shared" si="1"/>
        <v>#DIV/0!</v>
      </c>
      <c r="F26" s="203" t="s">
        <v>36</v>
      </c>
      <c r="G26" s="203"/>
      <c r="H26" s="203"/>
      <c r="I26" s="24"/>
      <c r="J26" s="207"/>
    </row>
    <row r="27" spans="1:10" s="1" customFormat="1" ht="33.75" customHeight="1">
      <c r="A27" s="202"/>
      <c r="B27" s="189"/>
      <c r="C27" s="190"/>
      <c r="D27" s="188"/>
      <c r="E27" s="193" t="e">
        <f t="shared" si="1"/>
        <v>#DIV/0!</v>
      </c>
      <c r="F27" s="203" t="s">
        <v>37</v>
      </c>
      <c r="G27" s="203"/>
      <c r="H27" s="203"/>
      <c r="I27" s="24"/>
      <c r="J27" s="207"/>
    </row>
    <row r="28" spans="1:10" s="1" customFormat="1" ht="33.75" customHeight="1">
      <c r="A28" s="202"/>
      <c r="B28" s="189" t="s">
        <v>38</v>
      </c>
      <c r="C28" s="291"/>
      <c r="D28" s="292"/>
      <c r="E28" s="229" t="e">
        <f t="shared" si="1"/>
        <v>#DIV/0!</v>
      </c>
      <c r="F28" s="203" t="s">
        <v>39</v>
      </c>
      <c r="G28" s="203"/>
      <c r="H28" s="203"/>
      <c r="I28" s="26"/>
      <c r="J28" s="207"/>
    </row>
    <row r="29" spans="1:10" s="1" customFormat="1" ht="33.75" customHeight="1">
      <c r="A29" s="202"/>
      <c r="B29" s="189"/>
      <c r="C29" s="291"/>
      <c r="D29" s="292"/>
      <c r="E29" s="229" t="e">
        <f t="shared" si="1"/>
        <v>#DIV/0!</v>
      </c>
      <c r="F29" s="203" t="s">
        <v>40</v>
      </c>
      <c r="G29" s="203"/>
      <c r="H29" s="203"/>
      <c r="I29" s="26"/>
      <c r="J29" s="207"/>
    </row>
    <row r="30" spans="1:10" s="1" customFormat="1" ht="51.75" customHeight="1">
      <c r="A30" s="202" t="s">
        <v>41</v>
      </c>
      <c r="B30" s="82" t="s">
        <v>42</v>
      </c>
      <c r="C30" s="38"/>
      <c r="D30" s="26"/>
      <c r="E30" s="28" t="e">
        <f>+D30/C30</f>
        <v>#DIV/0!</v>
      </c>
      <c r="F30" s="301"/>
      <c r="G30" s="301"/>
      <c r="H30" s="301"/>
      <c r="I30" s="301"/>
      <c r="J30" s="43"/>
    </row>
    <row r="31" spans="1:10" s="1" customFormat="1" ht="33.75" customHeight="1">
      <c r="A31" s="300"/>
      <c r="B31" s="260" t="s">
        <v>43</v>
      </c>
      <c r="C31" s="257"/>
      <c r="D31" s="236">
        <f>SUM(I31:I36)</f>
        <v>0</v>
      </c>
      <c r="E31" s="182" t="e">
        <f t="shared" ref="E31:E39" si="2">+D31/C31</f>
        <v>#DIV/0!</v>
      </c>
      <c r="F31" s="203" t="s">
        <v>44</v>
      </c>
      <c r="G31" s="203"/>
      <c r="H31" s="203"/>
      <c r="I31" s="26"/>
      <c r="J31" s="194"/>
    </row>
    <row r="32" spans="1:10" s="1" customFormat="1" ht="33.75" customHeight="1">
      <c r="A32" s="300"/>
      <c r="B32" s="261"/>
      <c r="C32" s="258"/>
      <c r="D32" s="237"/>
      <c r="E32" s="224"/>
      <c r="F32" s="203" t="s">
        <v>45</v>
      </c>
      <c r="G32" s="203"/>
      <c r="H32" s="203"/>
      <c r="I32" s="26"/>
      <c r="J32" s="195"/>
    </row>
    <row r="33" spans="1:10" s="1" customFormat="1" ht="33.75" customHeight="1">
      <c r="A33" s="300"/>
      <c r="B33" s="261"/>
      <c r="C33" s="258"/>
      <c r="D33" s="237"/>
      <c r="E33" s="224"/>
      <c r="F33" s="203" t="s">
        <v>46</v>
      </c>
      <c r="G33" s="203"/>
      <c r="H33" s="203"/>
      <c r="I33" s="26"/>
      <c r="J33" s="195"/>
    </row>
    <row r="34" spans="1:10" s="1" customFormat="1" ht="47.25" customHeight="1">
      <c r="A34" s="300"/>
      <c r="B34" s="261"/>
      <c r="C34" s="258"/>
      <c r="D34" s="237"/>
      <c r="E34" s="224"/>
      <c r="F34" s="203" t="s">
        <v>47</v>
      </c>
      <c r="G34" s="203"/>
      <c r="H34" s="203"/>
      <c r="I34" s="26"/>
      <c r="J34" s="195"/>
    </row>
    <row r="35" spans="1:10" s="1" customFormat="1" ht="49.5" customHeight="1">
      <c r="A35" s="300"/>
      <c r="B35" s="261"/>
      <c r="C35" s="258"/>
      <c r="D35" s="237"/>
      <c r="E35" s="224"/>
      <c r="F35" s="203" t="s">
        <v>48</v>
      </c>
      <c r="G35" s="203"/>
      <c r="H35" s="203"/>
      <c r="I35" s="26"/>
      <c r="J35" s="195"/>
    </row>
    <row r="36" spans="1:10" s="1" customFormat="1" ht="32.25" customHeight="1">
      <c r="A36" s="300"/>
      <c r="B36" s="262"/>
      <c r="C36" s="259"/>
      <c r="D36" s="238"/>
      <c r="E36" s="183"/>
      <c r="F36" s="233" t="s">
        <v>49</v>
      </c>
      <c r="G36" s="234"/>
      <c r="H36" s="235"/>
      <c r="I36" s="26"/>
      <c r="J36" s="196"/>
    </row>
    <row r="37" spans="1:10" s="1" customFormat="1" ht="33.75" customHeight="1">
      <c r="A37" s="300"/>
      <c r="B37" s="219" t="s">
        <v>50</v>
      </c>
      <c r="C37" s="220"/>
      <c r="D37" s="245" t="e">
        <f>I38/I37*100</f>
        <v>#DIV/0!</v>
      </c>
      <c r="E37" s="193" t="e">
        <f t="shared" si="2"/>
        <v>#DIV/0!</v>
      </c>
      <c r="F37" s="203" t="s">
        <v>51</v>
      </c>
      <c r="G37" s="203"/>
      <c r="H37" s="203"/>
      <c r="I37" s="26"/>
      <c r="J37" s="207"/>
    </row>
    <row r="38" spans="1:10" s="1" customFormat="1" ht="33.75" customHeight="1">
      <c r="A38" s="300"/>
      <c r="B38" s="219"/>
      <c r="C38" s="220"/>
      <c r="D38" s="245"/>
      <c r="E38" s="193"/>
      <c r="F38" s="203" t="s">
        <v>52</v>
      </c>
      <c r="G38" s="203"/>
      <c r="H38" s="203"/>
      <c r="I38" s="26"/>
      <c r="J38" s="207"/>
    </row>
    <row r="39" spans="1:10" s="1" customFormat="1" ht="43.2">
      <c r="A39" s="300"/>
      <c r="B39" s="21" t="s">
        <v>53</v>
      </c>
      <c r="C39" s="37"/>
      <c r="D39" s="55" t="e">
        <f>I39/I37*100</f>
        <v>#DIV/0!</v>
      </c>
      <c r="E39" s="28" t="e">
        <f t="shared" si="2"/>
        <v>#DIV/0!</v>
      </c>
      <c r="F39" s="203" t="s">
        <v>54</v>
      </c>
      <c r="G39" s="203"/>
      <c r="H39" s="203"/>
      <c r="I39" s="24"/>
      <c r="J39" s="43"/>
    </row>
    <row r="40" spans="1:10" s="1" customFormat="1" ht="33" customHeight="1">
      <c r="A40" s="300"/>
      <c r="B40" s="260" t="s">
        <v>55</v>
      </c>
      <c r="C40" s="263"/>
      <c r="D40" s="246"/>
      <c r="E40" s="193" t="e">
        <f>+D40/C40</f>
        <v>#DIV/0!</v>
      </c>
      <c r="F40" s="203" t="s">
        <v>56</v>
      </c>
      <c r="G40" s="203"/>
      <c r="H40" s="203"/>
      <c r="I40" s="24"/>
      <c r="J40" s="194" t="s">
        <v>17</v>
      </c>
    </row>
    <row r="41" spans="1:10" s="1" customFormat="1" ht="35.25" customHeight="1">
      <c r="A41" s="300"/>
      <c r="B41" s="261"/>
      <c r="C41" s="264"/>
      <c r="D41" s="247"/>
      <c r="E41" s="193"/>
      <c r="F41" s="203" t="s">
        <v>57</v>
      </c>
      <c r="G41" s="203"/>
      <c r="H41" s="203"/>
      <c r="I41" s="92">
        <f>SUM(I42:I43)</f>
        <v>0</v>
      </c>
      <c r="J41" s="195"/>
    </row>
    <row r="42" spans="1:10" s="1" customFormat="1" ht="24.75" customHeight="1">
      <c r="A42" s="300"/>
      <c r="B42" s="261"/>
      <c r="C42" s="264"/>
      <c r="D42" s="247"/>
      <c r="E42" s="193"/>
      <c r="F42" s="233" t="s">
        <v>58</v>
      </c>
      <c r="G42" s="234"/>
      <c r="H42" s="235"/>
      <c r="I42" s="26"/>
      <c r="J42" s="195"/>
    </row>
    <row r="43" spans="1:10" s="1" customFormat="1" ht="33.75" customHeight="1">
      <c r="A43" s="300"/>
      <c r="B43" s="262"/>
      <c r="C43" s="265"/>
      <c r="D43" s="248"/>
      <c r="E43" s="193"/>
      <c r="F43" s="203" t="s">
        <v>59</v>
      </c>
      <c r="G43" s="203"/>
      <c r="H43" s="203"/>
      <c r="I43" s="26"/>
      <c r="J43" s="196"/>
    </row>
    <row r="44" spans="1:10" s="1" customFormat="1" ht="49.5" customHeight="1">
      <c r="A44" s="202" t="s">
        <v>60</v>
      </c>
      <c r="B44" s="71" t="s">
        <v>61</v>
      </c>
      <c r="C44" s="72"/>
      <c r="D44" s="77"/>
      <c r="E44" s="75" t="e">
        <f>D44/C44</f>
        <v>#DIV/0!</v>
      </c>
      <c r="F44" s="266" t="s">
        <v>62</v>
      </c>
      <c r="G44" s="267"/>
      <c r="H44" s="268"/>
      <c r="I44" s="230"/>
      <c r="J44" s="194"/>
    </row>
    <row r="45" spans="1:10" s="1" customFormat="1" ht="53.25" customHeight="1">
      <c r="A45" s="202"/>
      <c r="B45" s="62" t="s">
        <v>63</v>
      </c>
      <c r="C45" s="37"/>
      <c r="D45" s="77"/>
      <c r="E45" s="75" t="e">
        <f>D45/C45</f>
        <v>#DIV/0!</v>
      </c>
      <c r="F45" s="269"/>
      <c r="G45" s="270"/>
      <c r="H45" s="271"/>
      <c r="I45" s="231"/>
      <c r="J45" s="195"/>
    </row>
    <row r="46" spans="1:10" s="1" customFormat="1" ht="54.75" customHeight="1">
      <c r="A46" s="202"/>
      <c r="B46" s="62" t="s">
        <v>64</v>
      </c>
      <c r="C46" s="37"/>
      <c r="D46" s="77"/>
      <c r="E46" s="75" t="e">
        <f>D46/C46</f>
        <v>#DIV/0!</v>
      </c>
      <c r="F46" s="272"/>
      <c r="G46" s="273"/>
      <c r="H46" s="274"/>
      <c r="I46" s="232"/>
      <c r="J46" s="196"/>
    </row>
    <row r="47" spans="1:10" s="1" customFormat="1" ht="51" customHeight="1">
      <c r="A47" s="202"/>
      <c r="B47" s="21" t="s">
        <v>65</v>
      </c>
      <c r="C47" s="37"/>
      <c r="D47" s="74"/>
      <c r="E47" s="30" t="e">
        <f>D47/C47</f>
        <v>#DIV/0!</v>
      </c>
      <c r="F47" s="192" t="s">
        <v>66</v>
      </c>
      <c r="G47" s="192"/>
      <c r="H47" s="192"/>
      <c r="I47" s="26"/>
      <c r="J47" s="43"/>
    </row>
    <row r="48" spans="1:10" s="1" customFormat="1" ht="21" customHeight="1">
      <c r="A48" s="284" t="s">
        <v>67</v>
      </c>
      <c r="B48" s="284"/>
      <c r="C48" s="284"/>
      <c r="D48" s="284"/>
      <c r="E48" s="284"/>
      <c r="F48" s="284"/>
      <c r="G48" s="284"/>
      <c r="H48" s="284"/>
      <c r="I48" s="284"/>
      <c r="J48" s="284"/>
    </row>
    <row r="49" spans="1:10" s="1" customFormat="1" ht="22.5" customHeight="1">
      <c r="A49" s="202" t="s">
        <v>68</v>
      </c>
      <c r="B49" s="219" t="s">
        <v>69</v>
      </c>
      <c r="C49" s="220"/>
      <c r="D49" s="306">
        <f>SUM(I49:I50)</f>
        <v>0</v>
      </c>
      <c r="E49" s="205" t="e">
        <f>+D49/C49</f>
        <v>#DIV/0!</v>
      </c>
      <c r="F49" s="203" t="s">
        <v>70</v>
      </c>
      <c r="G49" s="203"/>
      <c r="H49" s="203"/>
      <c r="I49" s="24"/>
      <c r="J49" s="207"/>
    </row>
    <row r="50" spans="1:10" s="1" customFormat="1" ht="30.75" customHeight="1">
      <c r="A50" s="202"/>
      <c r="B50" s="219"/>
      <c r="C50" s="220"/>
      <c r="D50" s="306"/>
      <c r="E50" s="205"/>
      <c r="F50" s="203" t="s">
        <v>71</v>
      </c>
      <c r="G50" s="203"/>
      <c r="H50" s="203"/>
      <c r="I50" s="24"/>
      <c r="J50" s="207"/>
    </row>
    <row r="51" spans="1:10" s="1" customFormat="1" ht="48" customHeight="1">
      <c r="A51" s="202"/>
      <c r="B51" s="219"/>
      <c r="C51" s="220"/>
      <c r="D51" s="306"/>
      <c r="E51" s="205"/>
      <c r="F51" s="203" t="s">
        <v>72</v>
      </c>
      <c r="G51" s="203"/>
      <c r="H51" s="203"/>
      <c r="I51" s="24"/>
      <c r="J51" s="207"/>
    </row>
    <row r="52" spans="1:10" s="1" customFormat="1" ht="28.8">
      <c r="A52" s="202"/>
      <c r="B52" s="21" t="s">
        <v>73</v>
      </c>
      <c r="C52" s="37"/>
      <c r="D52" s="24"/>
      <c r="E52" s="30" t="e">
        <f>+D52/C52</f>
        <v>#DIV/0!</v>
      </c>
      <c r="F52" s="203" t="s">
        <v>74</v>
      </c>
      <c r="G52" s="203"/>
      <c r="H52" s="203"/>
      <c r="I52" s="26"/>
      <c r="J52" s="43"/>
    </row>
    <row r="53" spans="1:10" s="1" customFormat="1" ht="49.5" customHeight="1">
      <c r="A53" s="202"/>
      <c r="B53" s="21" t="s">
        <v>75</v>
      </c>
      <c r="C53" s="37"/>
      <c r="D53" s="24"/>
      <c r="E53" s="30" t="e">
        <f>+D53/C53</f>
        <v>#DIV/0!</v>
      </c>
      <c r="F53" s="302"/>
      <c r="G53" s="302"/>
      <c r="H53" s="302"/>
      <c r="I53" s="302"/>
      <c r="J53" s="43"/>
    </row>
    <row r="54" spans="1:10" s="1" customFormat="1" ht="111.75" customHeight="1">
      <c r="A54" s="202" t="s">
        <v>76</v>
      </c>
      <c r="B54" s="22" t="s">
        <v>77</v>
      </c>
      <c r="C54" s="38"/>
      <c r="D54" s="26"/>
      <c r="E54" s="28" t="e">
        <f>+D54/C54</f>
        <v>#DIV/0!</v>
      </c>
      <c r="F54" s="203" t="s">
        <v>78</v>
      </c>
      <c r="G54" s="203"/>
      <c r="H54" s="203"/>
      <c r="I54" s="29"/>
      <c r="J54" s="76"/>
    </row>
    <row r="55" spans="1:10" s="1" customFormat="1" ht="33.75" customHeight="1">
      <c r="A55" s="202"/>
      <c r="B55" s="303" t="s">
        <v>79</v>
      </c>
      <c r="C55" s="220"/>
      <c r="D55" s="306">
        <f>SUM(I55:I56)</f>
        <v>0</v>
      </c>
      <c r="E55" s="307" t="e">
        <f>+D55/C55</f>
        <v>#DIV/0!</v>
      </c>
      <c r="F55" s="203" t="s">
        <v>80</v>
      </c>
      <c r="G55" s="203"/>
      <c r="H55" s="203"/>
      <c r="I55" s="24"/>
      <c r="J55" s="297"/>
    </row>
    <row r="56" spans="1:10" s="1" customFormat="1" ht="47.25" customHeight="1">
      <c r="A56" s="202"/>
      <c r="B56" s="304"/>
      <c r="C56" s="220"/>
      <c r="D56" s="306"/>
      <c r="E56" s="308"/>
      <c r="F56" s="203" t="s">
        <v>81</v>
      </c>
      <c r="G56" s="203"/>
      <c r="H56" s="203"/>
      <c r="I56" s="24"/>
      <c r="J56" s="298"/>
    </row>
    <row r="57" spans="1:10" s="1" customFormat="1" ht="49.5" customHeight="1">
      <c r="A57" s="202"/>
      <c r="B57" s="304"/>
      <c r="C57" s="220"/>
      <c r="D57" s="306"/>
      <c r="E57" s="308"/>
      <c r="F57" s="203" t="s">
        <v>82</v>
      </c>
      <c r="G57" s="203"/>
      <c r="H57" s="203"/>
      <c r="I57" s="92">
        <f>SUM(I58:I59)</f>
        <v>0</v>
      </c>
      <c r="J57" s="298"/>
    </row>
    <row r="58" spans="1:10" s="1" customFormat="1" ht="33.75" customHeight="1">
      <c r="A58" s="202"/>
      <c r="B58" s="304"/>
      <c r="C58" s="220"/>
      <c r="D58" s="306"/>
      <c r="E58" s="308"/>
      <c r="F58" s="233" t="s">
        <v>83</v>
      </c>
      <c r="G58" s="234"/>
      <c r="H58" s="235"/>
      <c r="I58" s="26"/>
      <c r="J58" s="298"/>
    </row>
    <row r="59" spans="1:10" s="1" customFormat="1" ht="48.75" customHeight="1">
      <c r="A59" s="202"/>
      <c r="B59" s="305"/>
      <c r="C59" s="220"/>
      <c r="D59" s="306"/>
      <c r="E59" s="309"/>
      <c r="F59" s="203" t="s">
        <v>84</v>
      </c>
      <c r="G59" s="203"/>
      <c r="H59" s="203"/>
      <c r="I59" s="26"/>
      <c r="J59" s="299"/>
    </row>
    <row r="60" spans="1:10" s="1" customFormat="1" ht="66" customHeight="1">
      <c r="A60" s="202" t="s">
        <v>85</v>
      </c>
      <c r="B60" s="21" t="s">
        <v>86</v>
      </c>
      <c r="C60" s="37"/>
      <c r="D60" s="24"/>
      <c r="E60" s="30" t="e">
        <f>+D60/C60</f>
        <v>#DIV/0!</v>
      </c>
      <c r="F60" s="302"/>
      <c r="G60" s="302"/>
      <c r="H60" s="302"/>
      <c r="I60" s="302"/>
      <c r="J60" s="43"/>
    </row>
    <row r="61" spans="1:10" s="1" customFormat="1" ht="48.75" customHeight="1">
      <c r="A61" s="202"/>
      <c r="B61" s="219" t="s">
        <v>87</v>
      </c>
      <c r="C61" s="220"/>
      <c r="D61" s="204"/>
      <c r="E61" s="205" t="e">
        <f>+D61/C61</f>
        <v>#DIV/0!</v>
      </c>
      <c r="F61" s="203" t="s">
        <v>88</v>
      </c>
      <c r="G61" s="203"/>
      <c r="H61" s="203"/>
      <c r="I61" s="24"/>
      <c r="J61" s="207"/>
    </row>
    <row r="62" spans="1:10" s="1" customFormat="1" ht="51.75" customHeight="1">
      <c r="A62" s="202"/>
      <c r="B62" s="219"/>
      <c r="C62" s="220"/>
      <c r="D62" s="204"/>
      <c r="E62" s="205"/>
      <c r="F62" s="203" t="s">
        <v>89</v>
      </c>
      <c r="G62" s="203"/>
      <c r="H62" s="203"/>
      <c r="I62" s="24"/>
      <c r="J62" s="207"/>
    </row>
    <row r="63" spans="1:10" s="1" customFormat="1" ht="33.75" customHeight="1">
      <c r="A63" s="202"/>
      <c r="B63" s="219"/>
      <c r="C63" s="220"/>
      <c r="D63" s="204"/>
      <c r="E63" s="205"/>
      <c r="F63" s="203" t="s">
        <v>90</v>
      </c>
      <c r="G63" s="203"/>
      <c r="H63" s="203"/>
      <c r="I63" s="24"/>
      <c r="J63" s="207"/>
    </row>
    <row r="64" spans="1:10" s="1" customFormat="1" ht="48.75" customHeight="1">
      <c r="A64" s="202"/>
      <c r="B64" s="219"/>
      <c r="C64" s="220"/>
      <c r="D64" s="204"/>
      <c r="E64" s="205"/>
      <c r="F64" s="203" t="s">
        <v>91</v>
      </c>
      <c r="G64" s="203"/>
      <c r="H64" s="203"/>
      <c r="I64" s="24"/>
      <c r="J64" s="207"/>
    </row>
    <row r="65" spans="1:10" s="1" customFormat="1" ht="48.75" customHeight="1">
      <c r="A65" s="202"/>
      <c r="B65" s="219"/>
      <c r="C65" s="220"/>
      <c r="D65" s="204"/>
      <c r="E65" s="205"/>
      <c r="F65" s="203" t="s">
        <v>92</v>
      </c>
      <c r="G65" s="203"/>
      <c r="H65" s="203"/>
      <c r="I65" s="24"/>
      <c r="J65" s="207"/>
    </row>
    <row r="66" spans="1:10" s="1" customFormat="1" ht="52.5" customHeight="1">
      <c r="A66" s="202" t="s">
        <v>93</v>
      </c>
      <c r="B66" s="189" t="s">
        <v>94</v>
      </c>
      <c r="C66" s="190"/>
      <c r="D66" s="283"/>
      <c r="E66" s="193" t="e">
        <f>+D66/C66</f>
        <v>#DIV/0!</v>
      </c>
      <c r="F66" s="203" t="s">
        <v>95</v>
      </c>
      <c r="G66" s="203"/>
      <c r="H66" s="203"/>
      <c r="I66" s="24"/>
      <c r="J66" s="207"/>
    </row>
    <row r="67" spans="1:10" s="1" customFormat="1" ht="56.25" customHeight="1">
      <c r="A67" s="202"/>
      <c r="B67" s="189"/>
      <c r="C67" s="190"/>
      <c r="D67" s="283"/>
      <c r="E67" s="193"/>
      <c r="F67" s="192" t="s">
        <v>96</v>
      </c>
      <c r="G67" s="192"/>
      <c r="H67" s="192"/>
      <c r="I67" s="24"/>
      <c r="J67" s="207"/>
    </row>
    <row r="68" spans="1:10" s="1" customFormat="1" ht="108" customHeight="1">
      <c r="A68" s="64" t="s">
        <v>97</v>
      </c>
      <c r="B68" s="27" t="s">
        <v>98</v>
      </c>
      <c r="C68" s="38"/>
      <c r="D68" s="26"/>
      <c r="E68" s="28" t="e">
        <f>+D68/C68</f>
        <v>#DIV/0!</v>
      </c>
      <c r="F68" s="301"/>
      <c r="G68" s="301"/>
      <c r="H68" s="301"/>
      <c r="I68" s="301"/>
      <c r="J68" s="43"/>
    </row>
    <row r="69" spans="1:10" s="1" customFormat="1" ht="22.5" customHeight="1">
      <c r="A69" s="284" t="s">
        <v>99</v>
      </c>
      <c r="B69" s="284"/>
      <c r="C69" s="284"/>
      <c r="D69" s="284"/>
      <c r="E69" s="284"/>
      <c r="F69" s="284"/>
      <c r="G69" s="284"/>
      <c r="H69" s="284"/>
      <c r="I69" s="284"/>
      <c r="J69" s="284"/>
    </row>
    <row r="70" spans="1:10" s="1" customFormat="1" ht="18">
      <c r="A70" s="187" t="s">
        <v>100</v>
      </c>
      <c r="B70" s="187"/>
      <c r="C70" s="187"/>
      <c r="D70" s="187"/>
      <c r="E70" s="187"/>
      <c r="F70" s="187"/>
      <c r="G70" s="187"/>
      <c r="H70" s="187"/>
      <c r="I70" s="187"/>
      <c r="J70" s="187"/>
    </row>
    <row r="71" spans="1:10" s="1" customFormat="1" ht="26.25" customHeight="1">
      <c r="A71" s="191" t="s">
        <v>101</v>
      </c>
      <c r="B71" s="189" t="s">
        <v>102</v>
      </c>
      <c r="C71" s="190"/>
      <c r="D71" s="206">
        <f>(I71-I77)*100/I71</f>
        <v>100</v>
      </c>
      <c r="E71" s="193" t="e">
        <f>+D71/C71</f>
        <v>#DIV/0!</v>
      </c>
      <c r="F71" s="211" t="s">
        <v>103</v>
      </c>
      <c r="G71" s="212"/>
      <c r="H71" s="213"/>
      <c r="I71" s="217">
        <f>I73+I75+1</f>
        <v>1</v>
      </c>
      <c r="J71" s="207"/>
    </row>
    <row r="72" spans="1:10" s="1" customFormat="1" ht="26.25" hidden="1" customHeight="1">
      <c r="A72" s="191"/>
      <c r="B72" s="189"/>
      <c r="C72" s="190"/>
      <c r="D72" s="206"/>
      <c r="E72" s="193"/>
      <c r="F72" s="214"/>
      <c r="G72" s="215"/>
      <c r="H72" s="216"/>
      <c r="I72" s="218"/>
      <c r="J72" s="207"/>
    </row>
    <row r="73" spans="1:10" s="1" customFormat="1" ht="33.75" customHeight="1">
      <c r="A73" s="191"/>
      <c r="B73" s="249" t="s">
        <v>104</v>
      </c>
      <c r="C73" s="251"/>
      <c r="D73" s="208" t="e">
        <f>I73/I75</f>
        <v>#DIV/0!</v>
      </c>
      <c r="E73" s="182" t="e">
        <f>C73/D73</f>
        <v>#DIV/0!</v>
      </c>
      <c r="F73" s="281" t="s">
        <v>105</v>
      </c>
      <c r="G73" s="281"/>
      <c r="H73" s="281"/>
      <c r="I73" s="17"/>
      <c r="J73" s="194"/>
    </row>
    <row r="74" spans="1:10" s="1" customFormat="1" ht="33.75" customHeight="1">
      <c r="A74" s="191"/>
      <c r="B74" s="256"/>
      <c r="C74" s="255"/>
      <c r="D74" s="209"/>
      <c r="E74" s="224"/>
      <c r="F74" s="200" t="s">
        <v>106</v>
      </c>
      <c r="G74" s="200"/>
      <c r="H74" s="200"/>
      <c r="I74" s="17"/>
      <c r="J74" s="195"/>
    </row>
    <row r="75" spans="1:10" s="1" customFormat="1" ht="33.75" customHeight="1">
      <c r="A75" s="191"/>
      <c r="B75" s="256"/>
      <c r="C75" s="255"/>
      <c r="D75" s="209"/>
      <c r="E75" s="224"/>
      <c r="F75" s="200" t="s">
        <v>107</v>
      </c>
      <c r="G75" s="200"/>
      <c r="H75" s="200"/>
      <c r="I75" s="17"/>
      <c r="J75" s="195"/>
    </row>
    <row r="76" spans="1:10" s="1" customFormat="1" ht="29.25" customHeight="1">
      <c r="A76" s="191"/>
      <c r="B76" s="256"/>
      <c r="C76" s="255"/>
      <c r="D76" s="209"/>
      <c r="E76" s="224"/>
      <c r="F76" s="200" t="s">
        <v>108</v>
      </c>
      <c r="G76" s="200"/>
      <c r="H76" s="200"/>
      <c r="I76" s="17"/>
      <c r="J76" s="195"/>
    </row>
    <row r="77" spans="1:10" s="1" customFormat="1" ht="29.25" customHeight="1">
      <c r="A77" s="191"/>
      <c r="B77" s="250"/>
      <c r="C77" s="252"/>
      <c r="D77" s="210"/>
      <c r="E77" s="183"/>
      <c r="F77" s="221" t="s">
        <v>109</v>
      </c>
      <c r="G77" s="222"/>
      <c r="H77" s="223"/>
      <c r="I77" s="17"/>
      <c r="J77" s="196"/>
    </row>
    <row r="78" spans="1:10" s="1" customFormat="1" ht="39.75" customHeight="1">
      <c r="A78" s="191"/>
      <c r="B78" s="189" t="s">
        <v>110</v>
      </c>
      <c r="C78" s="190"/>
      <c r="D78" s="188" t="e">
        <f>(I71-I78)/I78</f>
        <v>#DIV/0!</v>
      </c>
      <c r="E78" s="193" t="e">
        <f>D78/C78</f>
        <v>#DIV/0!</v>
      </c>
      <c r="F78" s="192" t="s">
        <v>111</v>
      </c>
      <c r="G78" s="192"/>
      <c r="H78" s="192"/>
      <c r="I78" s="17"/>
      <c r="J78" s="207"/>
    </row>
    <row r="79" spans="1:10" s="1" customFormat="1" ht="33.75" customHeight="1">
      <c r="A79" s="191"/>
      <c r="B79" s="189"/>
      <c r="C79" s="190"/>
      <c r="D79" s="188"/>
      <c r="E79" s="193"/>
      <c r="F79" s="192" t="s">
        <v>112</v>
      </c>
      <c r="G79" s="192"/>
      <c r="H79" s="192"/>
      <c r="I79" s="17"/>
      <c r="J79" s="207"/>
    </row>
    <row r="80" spans="1:10" s="1" customFormat="1" ht="33.75" customHeight="1">
      <c r="A80" s="191"/>
      <c r="B80" s="189"/>
      <c r="C80" s="190"/>
      <c r="D80" s="188"/>
      <c r="E80" s="193"/>
      <c r="F80" s="201" t="s">
        <v>113</v>
      </c>
      <c r="G80" s="201"/>
      <c r="H80" s="201"/>
      <c r="I80" s="17"/>
      <c r="J80" s="207"/>
    </row>
    <row r="81" spans="1:10" s="1" customFormat="1" ht="36.75" customHeight="1">
      <c r="A81" s="191" t="s">
        <v>114</v>
      </c>
      <c r="B81" s="249" t="s">
        <v>115</v>
      </c>
      <c r="C81" s="251"/>
      <c r="D81" s="253">
        <f>I81*100/I71</f>
        <v>0</v>
      </c>
      <c r="E81" s="182" t="e">
        <f>D81/C81</f>
        <v>#DIV/0!</v>
      </c>
      <c r="F81" s="192" t="s">
        <v>116</v>
      </c>
      <c r="G81" s="192"/>
      <c r="H81" s="192"/>
      <c r="I81" s="17"/>
      <c r="J81" s="207"/>
    </row>
    <row r="82" spans="1:10" s="1" customFormat="1" ht="38.25" customHeight="1">
      <c r="A82" s="191"/>
      <c r="B82" s="250"/>
      <c r="C82" s="252"/>
      <c r="D82" s="254"/>
      <c r="E82" s="183"/>
      <c r="F82" s="285" t="s">
        <v>117</v>
      </c>
      <c r="G82" s="286"/>
      <c r="H82" s="287"/>
      <c r="I82" s="17"/>
      <c r="J82" s="207"/>
    </row>
    <row r="83" spans="1:10" s="1" customFormat="1" ht="60" customHeight="1">
      <c r="A83" s="191"/>
      <c r="B83" s="27" t="s">
        <v>118</v>
      </c>
      <c r="C83" s="38"/>
      <c r="D83" s="67">
        <f>I83/(I71-I74)</f>
        <v>0</v>
      </c>
      <c r="E83" s="28" t="e">
        <f>D83/C83</f>
        <v>#DIV/0!</v>
      </c>
      <c r="F83" s="192" t="s">
        <v>119</v>
      </c>
      <c r="G83" s="192"/>
      <c r="H83" s="192"/>
      <c r="I83" s="17"/>
      <c r="J83" s="43"/>
    </row>
    <row r="84" spans="1:10" s="1" customFormat="1" ht="18">
      <c r="A84" s="282" t="s">
        <v>120</v>
      </c>
      <c r="B84" s="282"/>
      <c r="C84" s="282"/>
      <c r="D84" s="282"/>
      <c r="E84" s="282"/>
      <c r="F84" s="282"/>
      <c r="G84" s="282"/>
      <c r="H84" s="282"/>
      <c r="I84" s="282"/>
      <c r="J84" s="282"/>
    </row>
    <row r="85" spans="1:10" s="1" customFormat="1" ht="33.75" customHeight="1">
      <c r="A85" s="197" t="s">
        <v>121</v>
      </c>
      <c r="B85" s="249" t="s">
        <v>122</v>
      </c>
      <c r="C85" s="251"/>
      <c r="D85" s="242">
        <f>I85+I87+I88+I89</f>
        <v>0</v>
      </c>
      <c r="E85" s="239" t="e">
        <f>D85/C85</f>
        <v>#DIV/0!</v>
      </c>
      <c r="F85" s="192" t="s">
        <v>123</v>
      </c>
      <c r="G85" s="192"/>
      <c r="H85" s="192"/>
      <c r="I85" s="17"/>
      <c r="J85" s="194"/>
    </row>
    <row r="86" spans="1:10" s="1" customFormat="1" ht="36.75" customHeight="1">
      <c r="A86" s="198"/>
      <c r="B86" s="256"/>
      <c r="C86" s="255"/>
      <c r="D86" s="243"/>
      <c r="E86" s="240"/>
      <c r="F86" s="200" t="s">
        <v>124</v>
      </c>
      <c r="G86" s="200"/>
      <c r="H86" s="200"/>
      <c r="I86" s="17"/>
      <c r="J86" s="195"/>
    </row>
    <row r="87" spans="1:10" s="1" customFormat="1" ht="33.75" customHeight="1">
      <c r="A87" s="198"/>
      <c r="B87" s="256"/>
      <c r="C87" s="255"/>
      <c r="D87" s="243"/>
      <c r="E87" s="240"/>
      <c r="F87" s="192" t="s">
        <v>125</v>
      </c>
      <c r="G87" s="192"/>
      <c r="H87" s="192"/>
      <c r="I87" s="17"/>
      <c r="J87" s="195"/>
    </row>
    <row r="88" spans="1:10" s="1" customFormat="1" ht="33.75" customHeight="1">
      <c r="A88" s="198"/>
      <c r="B88" s="256"/>
      <c r="C88" s="255"/>
      <c r="D88" s="243"/>
      <c r="E88" s="240"/>
      <c r="F88" s="192" t="s">
        <v>126</v>
      </c>
      <c r="G88" s="192"/>
      <c r="H88" s="192"/>
      <c r="I88" s="17"/>
      <c r="J88" s="195"/>
    </row>
    <row r="89" spans="1:10" s="1" customFormat="1" ht="21.75" customHeight="1">
      <c r="A89" s="198"/>
      <c r="B89" s="250"/>
      <c r="C89" s="252"/>
      <c r="D89" s="244"/>
      <c r="E89" s="241"/>
      <c r="F89" s="221" t="s">
        <v>127</v>
      </c>
      <c r="G89" s="222"/>
      <c r="H89" s="223"/>
      <c r="I89" s="17"/>
      <c r="J89" s="196"/>
    </row>
    <row r="90" spans="1:10" s="1" customFormat="1" ht="33.75" customHeight="1">
      <c r="A90" s="198"/>
      <c r="B90" s="249" t="s">
        <v>128</v>
      </c>
      <c r="C90" s="251"/>
      <c r="D90" s="242">
        <f>SUM(I90+I96+I96+I97+I98)</f>
        <v>0</v>
      </c>
      <c r="E90" s="239" t="e">
        <f>D90/C90</f>
        <v>#DIV/0!</v>
      </c>
      <c r="F90" s="192" t="s">
        <v>129</v>
      </c>
      <c r="G90" s="192"/>
      <c r="H90" s="192"/>
      <c r="I90" s="92">
        <f>SUM(I91:I95)</f>
        <v>0</v>
      </c>
      <c r="J90" s="194"/>
    </row>
    <row r="91" spans="1:10" s="1" customFormat="1" ht="33.75" customHeight="1">
      <c r="A91" s="198"/>
      <c r="B91" s="256"/>
      <c r="C91" s="255"/>
      <c r="D91" s="243"/>
      <c r="E91" s="240"/>
      <c r="F91" s="184" t="s">
        <v>130</v>
      </c>
      <c r="G91" s="185"/>
      <c r="H91" s="186"/>
      <c r="I91" s="26"/>
      <c r="J91" s="195"/>
    </row>
    <row r="92" spans="1:10" s="1" customFormat="1" ht="33.75" customHeight="1">
      <c r="A92" s="198"/>
      <c r="B92" s="256"/>
      <c r="C92" s="255"/>
      <c r="D92" s="243"/>
      <c r="E92" s="240"/>
      <c r="F92" s="184" t="s">
        <v>131</v>
      </c>
      <c r="G92" s="185"/>
      <c r="H92" s="186"/>
      <c r="I92" s="26"/>
      <c r="J92" s="195"/>
    </row>
    <row r="93" spans="1:10" s="1" customFormat="1" ht="33.75" customHeight="1">
      <c r="A93" s="198"/>
      <c r="B93" s="256"/>
      <c r="C93" s="255"/>
      <c r="D93" s="243"/>
      <c r="E93" s="240"/>
      <c r="F93" s="184" t="s">
        <v>132</v>
      </c>
      <c r="G93" s="185"/>
      <c r="H93" s="186"/>
      <c r="I93" s="26"/>
      <c r="J93" s="195"/>
    </row>
    <row r="94" spans="1:10" s="1" customFormat="1" ht="33.75" customHeight="1">
      <c r="A94" s="198"/>
      <c r="B94" s="256"/>
      <c r="C94" s="255"/>
      <c r="D94" s="243"/>
      <c r="E94" s="240"/>
      <c r="F94" s="184" t="s">
        <v>133</v>
      </c>
      <c r="G94" s="185"/>
      <c r="H94" s="186"/>
      <c r="I94" s="26"/>
      <c r="J94" s="195"/>
    </row>
    <row r="95" spans="1:10" s="1" customFormat="1" ht="33.75" customHeight="1">
      <c r="A95" s="198"/>
      <c r="B95" s="256"/>
      <c r="C95" s="255"/>
      <c r="D95" s="243"/>
      <c r="E95" s="240"/>
      <c r="F95" s="184" t="s">
        <v>134</v>
      </c>
      <c r="G95" s="185"/>
      <c r="H95" s="186"/>
      <c r="I95" s="26"/>
      <c r="J95" s="195"/>
    </row>
    <row r="96" spans="1:10" s="1" customFormat="1" ht="27.75" customHeight="1">
      <c r="A96" s="198"/>
      <c r="B96" s="256"/>
      <c r="C96" s="255"/>
      <c r="D96" s="243"/>
      <c r="E96" s="240"/>
      <c r="F96" s="192" t="s">
        <v>135</v>
      </c>
      <c r="G96" s="192"/>
      <c r="H96" s="192"/>
      <c r="I96" s="17"/>
      <c r="J96" s="195"/>
    </row>
    <row r="97" spans="1:10" s="1" customFormat="1" ht="27.75" customHeight="1">
      <c r="A97" s="198"/>
      <c r="B97" s="256"/>
      <c r="C97" s="255"/>
      <c r="D97" s="243"/>
      <c r="E97" s="240"/>
      <c r="F97" s="192" t="s">
        <v>136</v>
      </c>
      <c r="G97" s="192"/>
      <c r="H97" s="192"/>
      <c r="I97" s="17"/>
      <c r="J97" s="195"/>
    </row>
    <row r="98" spans="1:10" s="1" customFormat="1" ht="27.75" customHeight="1">
      <c r="A98" s="199"/>
      <c r="B98" s="250"/>
      <c r="C98" s="252"/>
      <c r="D98" s="244"/>
      <c r="E98" s="241"/>
      <c r="F98" s="221" t="s">
        <v>137</v>
      </c>
      <c r="G98" s="222"/>
      <c r="H98" s="223"/>
      <c r="I98" s="17"/>
      <c r="J98" s="196"/>
    </row>
    <row r="99" spans="1:10" s="1" customFormat="1" ht="18">
      <c r="A99" s="187" t="s">
        <v>138</v>
      </c>
      <c r="B99" s="187"/>
      <c r="C99" s="187"/>
      <c r="D99" s="187"/>
      <c r="E99" s="187"/>
      <c r="F99" s="187"/>
      <c r="G99" s="187"/>
      <c r="H99" s="187"/>
      <c r="I99" s="187"/>
      <c r="J99" s="187"/>
    </row>
    <row r="100" spans="1:10" s="1" customFormat="1" ht="33.75" customHeight="1">
      <c r="A100" s="191" t="s">
        <v>139</v>
      </c>
      <c r="B100" s="189" t="s">
        <v>140</v>
      </c>
      <c r="C100" s="190"/>
      <c r="D100" s="188" t="e">
        <f>I106/(I100+I101+I103-I104-I105)</f>
        <v>#DIV/0!</v>
      </c>
      <c r="E100" s="193" t="e">
        <f>C100/D100</f>
        <v>#DIV/0!</v>
      </c>
      <c r="F100" s="192" t="s">
        <v>141</v>
      </c>
      <c r="G100" s="192"/>
      <c r="H100" s="192"/>
      <c r="I100" s="17"/>
      <c r="J100" s="207"/>
    </row>
    <row r="101" spans="1:10" s="1" customFormat="1" ht="33.75" customHeight="1">
      <c r="A101" s="191"/>
      <c r="B101" s="189"/>
      <c r="C101" s="190"/>
      <c r="D101" s="188"/>
      <c r="E101" s="193"/>
      <c r="F101" s="192" t="s">
        <v>142</v>
      </c>
      <c r="G101" s="192"/>
      <c r="H101" s="192"/>
      <c r="I101" s="17"/>
      <c r="J101" s="207"/>
    </row>
    <row r="102" spans="1:10" s="1" customFormat="1" ht="33.75" customHeight="1">
      <c r="A102" s="191"/>
      <c r="B102" s="189"/>
      <c r="C102" s="190"/>
      <c r="D102" s="188"/>
      <c r="E102" s="193"/>
      <c r="F102" s="200" t="s">
        <v>143</v>
      </c>
      <c r="G102" s="200"/>
      <c r="H102" s="200"/>
      <c r="I102" s="17"/>
      <c r="J102" s="207"/>
    </row>
    <row r="103" spans="1:10" s="1" customFormat="1" ht="46.5" customHeight="1">
      <c r="A103" s="191"/>
      <c r="B103" s="189"/>
      <c r="C103" s="190"/>
      <c r="D103" s="188"/>
      <c r="E103" s="193"/>
      <c r="F103" s="192" t="s">
        <v>144</v>
      </c>
      <c r="G103" s="192"/>
      <c r="H103" s="192"/>
      <c r="I103" s="17"/>
      <c r="J103" s="207"/>
    </row>
    <row r="104" spans="1:10" s="1" customFormat="1" ht="43.5" customHeight="1">
      <c r="A104" s="191"/>
      <c r="B104" s="189"/>
      <c r="C104" s="190"/>
      <c r="D104" s="188"/>
      <c r="E104" s="193"/>
      <c r="F104" s="192" t="s">
        <v>145</v>
      </c>
      <c r="G104" s="192"/>
      <c r="H104" s="192"/>
      <c r="I104" s="17"/>
      <c r="J104" s="207"/>
    </row>
    <row r="105" spans="1:10" s="1" customFormat="1" ht="33.75" customHeight="1">
      <c r="A105" s="191"/>
      <c r="B105" s="189"/>
      <c r="C105" s="190"/>
      <c r="D105" s="188"/>
      <c r="E105" s="193"/>
      <c r="F105" s="192" t="s">
        <v>146</v>
      </c>
      <c r="G105" s="192"/>
      <c r="H105" s="192"/>
      <c r="I105" s="17"/>
      <c r="J105" s="207"/>
    </row>
    <row r="106" spans="1:10" s="1" customFormat="1" ht="48.75" customHeight="1">
      <c r="A106" s="191"/>
      <c r="B106" s="189"/>
      <c r="C106" s="190"/>
      <c r="D106" s="188"/>
      <c r="E106" s="193"/>
      <c r="F106" s="192" t="s">
        <v>147</v>
      </c>
      <c r="G106" s="192"/>
      <c r="H106" s="192"/>
      <c r="I106" s="17"/>
      <c r="J106" s="207"/>
    </row>
    <row r="107" spans="1:10" s="1" customFormat="1" ht="33.75" customHeight="1">
      <c r="A107" s="191"/>
      <c r="B107" s="189"/>
      <c r="C107" s="190"/>
      <c r="D107" s="188"/>
      <c r="E107" s="193"/>
      <c r="F107" s="200" t="s">
        <v>148</v>
      </c>
      <c r="G107" s="200"/>
      <c r="H107" s="200"/>
      <c r="I107" s="17"/>
      <c r="J107" s="207"/>
    </row>
    <row r="108" spans="1:10" s="1" customFormat="1" ht="33.75" customHeight="1">
      <c r="A108" s="191" t="s">
        <v>149</v>
      </c>
      <c r="B108" s="189" t="s">
        <v>150</v>
      </c>
      <c r="C108" s="190"/>
      <c r="D108" s="188" t="e">
        <f>I113/I108</f>
        <v>#DIV/0!</v>
      </c>
      <c r="E108" s="193" t="e">
        <f>C108/D108</f>
        <v>#DIV/0!</v>
      </c>
      <c r="F108" s="192" t="s">
        <v>151</v>
      </c>
      <c r="G108" s="192"/>
      <c r="H108" s="192"/>
      <c r="I108" s="19">
        <f>SUM(I109:I110)</f>
        <v>0</v>
      </c>
      <c r="J108" s="207"/>
    </row>
    <row r="109" spans="1:10" s="1" customFormat="1" ht="33.75" customHeight="1">
      <c r="A109" s="191"/>
      <c r="B109" s="189"/>
      <c r="C109" s="190"/>
      <c r="D109" s="188"/>
      <c r="E109" s="193"/>
      <c r="F109" s="201" t="s">
        <v>152</v>
      </c>
      <c r="G109" s="201"/>
      <c r="H109" s="201"/>
      <c r="I109" s="17"/>
      <c r="J109" s="207"/>
    </row>
    <row r="110" spans="1:10" s="1" customFormat="1" ht="48.75" customHeight="1">
      <c r="A110" s="191"/>
      <c r="B110" s="189"/>
      <c r="C110" s="190"/>
      <c r="D110" s="188"/>
      <c r="E110" s="193"/>
      <c r="F110" s="201" t="s">
        <v>153</v>
      </c>
      <c r="G110" s="201"/>
      <c r="H110" s="201"/>
      <c r="I110" s="17"/>
      <c r="J110" s="207"/>
    </row>
    <row r="111" spans="1:10" s="1" customFormat="1" ht="48.75" customHeight="1">
      <c r="A111" s="191"/>
      <c r="B111" s="189" t="s">
        <v>154</v>
      </c>
      <c r="C111" s="190"/>
      <c r="D111" s="188" t="e">
        <f>I113/I111</f>
        <v>#DIV/0!</v>
      </c>
      <c r="E111" s="193" t="e">
        <f>C111/D111</f>
        <v>#DIV/0!</v>
      </c>
      <c r="F111" s="192" t="s">
        <v>155</v>
      </c>
      <c r="G111" s="192"/>
      <c r="H111" s="192"/>
      <c r="I111" s="17"/>
      <c r="J111" s="207"/>
    </row>
    <row r="112" spans="1:10" s="1" customFormat="1" ht="33.75" customHeight="1">
      <c r="A112" s="191"/>
      <c r="B112" s="189"/>
      <c r="C112" s="190"/>
      <c r="D112" s="188"/>
      <c r="E112" s="193"/>
      <c r="F112" s="192" t="s">
        <v>156</v>
      </c>
      <c r="G112" s="192"/>
      <c r="H112" s="192"/>
      <c r="I112" s="17"/>
      <c r="J112" s="207"/>
    </row>
    <row r="113" spans="1:10" s="1" customFormat="1" ht="33.75" customHeight="1">
      <c r="A113" s="191"/>
      <c r="B113" s="189"/>
      <c r="C113" s="190"/>
      <c r="D113" s="188"/>
      <c r="E113" s="193"/>
      <c r="F113" s="192" t="s">
        <v>157</v>
      </c>
      <c r="G113" s="192"/>
      <c r="H113" s="192"/>
      <c r="I113" s="17"/>
      <c r="J113" s="207"/>
    </row>
    <row r="114" spans="1:10" s="1" customFormat="1" ht="18">
      <c r="A114" s="187" t="s">
        <v>158</v>
      </c>
      <c r="B114" s="187"/>
      <c r="C114" s="187"/>
      <c r="D114" s="187"/>
      <c r="E114" s="187"/>
      <c r="F114" s="187"/>
      <c r="G114" s="187"/>
      <c r="H114" s="187"/>
      <c r="I114" s="187"/>
      <c r="J114" s="187"/>
    </row>
    <row r="115" spans="1:10" s="1" customFormat="1" ht="33.75" customHeight="1">
      <c r="A115" s="191" t="s">
        <v>159</v>
      </c>
      <c r="B115" s="279" t="s">
        <v>160</v>
      </c>
      <c r="C115" s="220"/>
      <c r="D115" s="188" t="e">
        <f>I116/I115*100</f>
        <v>#DIV/0!</v>
      </c>
      <c r="E115" s="193" t="e">
        <f>+D115/C115</f>
        <v>#DIV/0!</v>
      </c>
      <c r="F115" s="280" t="s">
        <v>161</v>
      </c>
      <c r="G115" s="280"/>
      <c r="H115" s="280"/>
      <c r="I115" s="31"/>
      <c r="J115" s="207"/>
    </row>
    <row r="116" spans="1:10" s="1" customFormat="1" ht="56.25" customHeight="1">
      <c r="A116" s="191"/>
      <c r="B116" s="279"/>
      <c r="C116" s="220"/>
      <c r="D116" s="188"/>
      <c r="E116" s="193"/>
      <c r="F116" s="280" t="s">
        <v>162</v>
      </c>
      <c r="G116" s="280"/>
      <c r="H116" s="280"/>
      <c r="I116" s="31"/>
      <c r="J116" s="207"/>
    </row>
    <row r="117" spans="1:10" s="1" customFormat="1" ht="18">
      <c r="A117" s="187" t="s">
        <v>163</v>
      </c>
      <c r="B117" s="187"/>
      <c r="C117" s="187"/>
      <c r="D117" s="187"/>
      <c r="E117" s="187"/>
      <c r="F117" s="187"/>
      <c r="G117" s="187"/>
      <c r="H117" s="187"/>
      <c r="I117" s="187"/>
      <c r="J117" s="187"/>
    </row>
    <row r="118" spans="1:10" s="1" customFormat="1" ht="51.75" customHeight="1">
      <c r="A118" s="191" t="s">
        <v>164</v>
      </c>
      <c r="B118" s="93" t="s">
        <v>165</v>
      </c>
      <c r="C118" s="38"/>
      <c r="D118" s="26"/>
      <c r="E118" s="95" t="s">
        <v>166</v>
      </c>
      <c r="F118" s="96"/>
      <c r="G118" s="97"/>
      <c r="H118" s="97"/>
      <c r="I118" s="98"/>
      <c r="J118" s="94" t="s">
        <v>166</v>
      </c>
    </row>
    <row r="119" spans="1:10" s="1" customFormat="1" ht="73.5" customHeight="1">
      <c r="A119" s="191"/>
      <c r="B119" s="189" t="s">
        <v>167</v>
      </c>
      <c r="C119" s="251"/>
      <c r="D119" s="188" t="e">
        <f>I120/I119*100</f>
        <v>#DIV/0!</v>
      </c>
      <c r="E119" s="182" t="e">
        <f>+D119/C119</f>
        <v>#DIV/0!</v>
      </c>
      <c r="F119" s="221" t="s">
        <v>168</v>
      </c>
      <c r="G119" s="222"/>
      <c r="H119" s="223"/>
      <c r="I119" s="29"/>
      <c r="J119" s="119"/>
    </row>
    <row r="120" spans="1:10" s="1" customFormat="1" ht="73.5" customHeight="1">
      <c r="A120" s="191"/>
      <c r="B120" s="189"/>
      <c r="C120" s="252"/>
      <c r="D120" s="188"/>
      <c r="E120" s="183"/>
      <c r="F120" s="221" t="s">
        <v>169</v>
      </c>
      <c r="G120" s="222"/>
      <c r="H120" s="223"/>
      <c r="I120" s="29"/>
      <c r="J120" s="91" t="s">
        <v>170</v>
      </c>
    </row>
    <row r="121" spans="1:10" s="1" customFormat="1" ht="15.6">
      <c r="A121" s="7"/>
      <c r="B121" s="7"/>
      <c r="C121" s="277"/>
      <c r="D121" s="277"/>
      <c r="E121" s="277"/>
      <c r="I121" s="2"/>
      <c r="J121" s="32"/>
    </row>
    <row r="122" spans="1:10" s="1" customFormat="1" ht="15.6">
      <c r="A122" s="78"/>
      <c r="B122" s="78"/>
      <c r="C122" s="278"/>
      <c r="D122" s="278"/>
      <c r="E122" s="278"/>
      <c r="I122" s="2"/>
      <c r="J122" s="32"/>
    </row>
    <row r="123" spans="1:10" s="1" customFormat="1">
      <c r="A123" s="8" t="s">
        <v>171</v>
      </c>
      <c r="B123" s="8" t="s">
        <v>172</v>
      </c>
      <c r="C123" s="276" t="s">
        <v>173</v>
      </c>
      <c r="D123" s="276"/>
      <c r="E123" s="276"/>
      <c r="I123" s="2"/>
      <c r="J123" s="32"/>
    </row>
  </sheetData>
  <sheetProtection algorithmName="SHA-512" hashValue="Bh74OdiNhy6eQCQTE0NZ4d1m0zZ/KfzA4FRSBpprc14NZ1OcqeLsTIIoiPK53T/vN9meGmUF3RNaMFf0wqckbw==" saltValue="17nnYIKvHOyanlfp5Fdu3g==" spinCount="100000" sheet="1" formatCells="0" formatColumns="0" formatRows="0" selectLockedCells="1"/>
  <mergeCells count="249">
    <mergeCell ref="D111:D113"/>
    <mergeCell ref="E111:E113"/>
    <mergeCell ref="J111:J113"/>
    <mergeCell ref="F106:H106"/>
    <mergeCell ref="F107:H107"/>
    <mergeCell ref="F112:H112"/>
    <mergeCell ref="F113:H113"/>
    <mergeCell ref="J108:J110"/>
    <mergeCell ref="C108:C110"/>
    <mergeCell ref="D108:D110"/>
    <mergeCell ref="J100:J107"/>
    <mergeCell ref="E108:E110"/>
    <mergeCell ref="I1:J1"/>
    <mergeCell ref="I2:J2"/>
    <mergeCell ref="I3:J3"/>
    <mergeCell ref="D49:D51"/>
    <mergeCell ref="E49:E51"/>
    <mergeCell ref="F49:H49"/>
    <mergeCell ref="F50:H50"/>
    <mergeCell ref="B49:B51"/>
    <mergeCell ref="C49:C51"/>
    <mergeCell ref="E10:F10"/>
    <mergeCell ref="F30:I30"/>
    <mergeCell ref="B23:B25"/>
    <mergeCell ref="F18:H18"/>
    <mergeCell ref="F31:H31"/>
    <mergeCell ref="F32:H32"/>
    <mergeCell ref="F16:H16"/>
    <mergeCell ref="E11:F11"/>
    <mergeCell ref="E12:F12"/>
    <mergeCell ref="A11:D11"/>
    <mergeCell ref="A10:D10"/>
    <mergeCell ref="A12:D12"/>
    <mergeCell ref="A13:D13"/>
    <mergeCell ref="A14:D14"/>
    <mergeCell ref="E13:F13"/>
    <mergeCell ref="A30:A43"/>
    <mergeCell ref="A71:A80"/>
    <mergeCell ref="A81:A83"/>
    <mergeCell ref="F81:H81"/>
    <mergeCell ref="F68:I68"/>
    <mergeCell ref="F60:I60"/>
    <mergeCell ref="F53:I53"/>
    <mergeCell ref="J49:J51"/>
    <mergeCell ref="A44:A47"/>
    <mergeCell ref="A49:A53"/>
    <mergeCell ref="F59:H59"/>
    <mergeCell ref="A48:J48"/>
    <mergeCell ref="J40:J43"/>
    <mergeCell ref="B55:B59"/>
    <mergeCell ref="C55:C59"/>
    <mergeCell ref="D55:D59"/>
    <mergeCell ref="E55:E59"/>
    <mergeCell ref="J55:J59"/>
    <mergeCell ref="J61:J65"/>
    <mergeCell ref="F52:H52"/>
    <mergeCell ref="F54:H54"/>
    <mergeCell ref="F43:H43"/>
    <mergeCell ref="F33:H33"/>
    <mergeCell ref="B37:B38"/>
    <mergeCell ref="E14:F14"/>
    <mergeCell ref="A17:J17"/>
    <mergeCell ref="A18:A29"/>
    <mergeCell ref="B26:B27"/>
    <mergeCell ref="B28:B29"/>
    <mergeCell ref="C26:C27"/>
    <mergeCell ref="C28:C29"/>
    <mergeCell ref="J26:J27"/>
    <mergeCell ref="D28:D29"/>
    <mergeCell ref="E15:F15"/>
    <mergeCell ref="E18:E22"/>
    <mergeCell ref="D18:D22"/>
    <mergeCell ref="C18:C22"/>
    <mergeCell ref="B18:B22"/>
    <mergeCell ref="F22:H22"/>
    <mergeCell ref="A15:D15"/>
    <mergeCell ref="J18:J22"/>
    <mergeCell ref="F73:H73"/>
    <mergeCell ref="D90:D98"/>
    <mergeCell ref="C90:C98"/>
    <mergeCell ref="B71:B72"/>
    <mergeCell ref="F78:H78"/>
    <mergeCell ref="F83:H83"/>
    <mergeCell ref="A84:J84"/>
    <mergeCell ref="B66:B67"/>
    <mergeCell ref="D66:D67"/>
    <mergeCell ref="C66:C67"/>
    <mergeCell ref="E66:E67"/>
    <mergeCell ref="J66:J67"/>
    <mergeCell ref="F80:H80"/>
    <mergeCell ref="F79:H79"/>
    <mergeCell ref="C73:C77"/>
    <mergeCell ref="A69:J69"/>
    <mergeCell ref="F87:H87"/>
    <mergeCell ref="F88:H88"/>
    <mergeCell ref="F85:H85"/>
    <mergeCell ref="B90:B98"/>
    <mergeCell ref="B73:B77"/>
    <mergeCell ref="J73:J77"/>
    <mergeCell ref="F82:H82"/>
    <mergeCell ref="J81:J82"/>
    <mergeCell ref="C123:E123"/>
    <mergeCell ref="F105:H105"/>
    <mergeCell ref="F110:H110"/>
    <mergeCell ref="C121:E121"/>
    <mergeCell ref="C122:E122"/>
    <mergeCell ref="A114:J114"/>
    <mergeCell ref="A115:A116"/>
    <mergeCell ref="B115:B116"/>
    <mergeCell ref="C115:C116"/>
    <mergeCell ref="D115:D116"/>
    <mergeCell ref="E115:E116"/>
    <mergeCell ref="J115:J116"/>
    <mergeCell ref="F116:H116"/>
    <mergeCell ref="F115:H115"/>
    <mergeCell ref="B111:B113"/>
    <mergeCell ref="C111:C113"/>
    <mergeCell ref="F119:H119"/>
    <mergeCell ref="A118:A120"/>
    <mergeCell ref="B119:B120"/>
    <mergeCell ref="C119:C120"/>
    <mergeCell ref="F120:H120"/>
    <mergeCell ref="D119:D120"/>
    <mergeCell ref="B108:B110"/>
    <mergeCell ref="F108:H108"/>
    <mergeCell ref="C37:C38"/>
    <mergeCell ref="F34:H34"/>
    <mergeCell ref="F37:H37"/>
    <mergeCell ref="E37:E38"/>
    <mergeCell ref="F61:H61"/>
    <mergeCell ref="C23:C25"/>
    <mergeCell ref="C31:C36"/>
    <mergeCell ref="B31:B36"/>
    <mergeCell ref="D26:D27"/>
    <mergeCell ref="B40:B43"/>
    <mergeCell ref="C40:C43"/>
    <mergeCell ref="F44:H46"/>
    <mergeCell ref="F38:H38"/>
    <mergeCell ref="F39:H39"/>
    <mergeCell ref="F40:H40"/>
    <mergeCell ref="F55:H55"/>
    <mergeCell ref="D23:D25"/>
    <mergeCell ref="F23:H23"/>
    <mergeCell ref="F26:H26"/>
    <mergeCell ref="B81:B82"/>
    <mergeCell ref="C81:C82"/>
    <mergeCell ref="D81:D82"/>
    <mergeCell ref="E81:E82"/>
    <mergeCell ref="E90:E98"/>
    <mergeCell ref="C85:C89"/>
    <mergeCell ref="B85:B89"/>
    <mergeCell ref="C78:C80"/>
    <mergeCell ref="B78:B80"/>
    <mergeCell ref="J78:J80"/>
    <mergeCell ref="E78:E80"/>
    <mergeCell ref="D78:D80"/>
    <mergeCell ref="F90:H90"/>
    <mergeCell ref="F96:H96"/>
    <mergeCell ref="F98:H98"/>
    <mergeCell ref="I44:I46"/>
    <mergeCell ref="J44:J46"/>
    <mergeCell ref="F36:H36"/>
    <mergeCell ref="E31:E36"/>
    <mergeCell ref="D31:D36"/>
    <mergeCell ref="J85:J89"/>
    <mergeCell ref="E85:E89"/>
    <mergeCell ref="D85:D89"/>
    <mergeCell ref="F58:H58"/>
    <mergeCell ref="F51:H51"/>
    <mergeCell ref="J31:J36"/>
    <mergeCell ref="D37:D38"/>
    <mergeCell ref="J37:J38"/>
    <mergeCell ref="F41:H41"/>
    <mergeCell ref="D40:D43"/>
    <mergeCell ref="E40:E43"/>
    <mergeCell ref="F42:H42"/>
    <mergeCell ref="F47:H47"/>
    <mergeCell ref="F66:H66"/>
    <mergeCell ref="F75:H75"/>
    <mergeCell ref="F77:H77"/>
    <mergeCell ref="E73:E77"/>
    <mergeCell ref="F89:H89"/>
    <mergeCell ref="F86:H86"/>
    <mergeCell ref="I4:J4"/>
    <mergeCell ref="F25:H25"/>
    <mergeCell ref="F24:H24"/>
    <mergeCell ref="F35:H35"/>
    <mergeCell ref="F19:H19"/>
    <mergeCell ref="F20:H20"/>
    <mergeCell ref="E23:E25"/>
    <mergeCell ref="I5:J5"/>
    <mergeCell ref="I6:J6"/>
    <mergeCell ref="J28:J29"/>
    <mergeCell ref="J23:J25"/>
    <mergeCell ref="A8:J8"/>
    <mergeCell ref="E26:E27"/>
    <mergeCell ref="E28:E29"/>
    <mergeCell ref="F27:H27"/>
    <mergeCell ref="F28:H28"/>
    <mergeCell ref="F29:H29"/>
    <mergeCell ref="F21:H21"/>
    <mergeCell ref="A54:A59"/>
    <mergeCell ref="C71:C72"/>
    <mergeCell ref="F74:H74"/>
    <mergeCell ref="F76:H76"/>
    <mergeCell ref="F63:H63"/>
    <mergeCell ref="D61:D65"/>
    <mergeCell ref="E61:E65"/>
    <mergeCell ref="F62:H62"/>
    <mergeCell ref="D71:D72"/>
    <mergeCell ref="A70:J70"/>
    <mergeCell ref="J71:J72"/>
    <mergeCell ref="E71:E72"/>
    <mergeCell ref="D73:D77"/>
    <mergeCell ref="F67:H67"/>
    <mergeCell ref="F71:H72"/>
    <mergeCell ref="I71:I72"/>
    <mergeCell ref="A60:A65"/>
    <mergeCell ref="B61:B65"/>
    <mergeCell ref="C61:C65"/>
    <mergeCell ref="A66:A67"/>
    <mergeCell ref="F64:H64"/>
    <mergeCell ref="F65:H65"/>
    <mergeCell ref="F56:H56"/>
    <mergeCell ref="F57:H57"/>
    <mergeCell ref="E119:E120"/>
    <mergeCell ref="F91:H91"/>
    <mergeCell ref="F92:H92"/>
    <mergeCell ref="F93:H93"/>
    <mergeCell ref="F94:H94"/>
    <mergeCell ref="F95:H95"/>
    <mergeCell ref="A117:J117"/>
    <mergeCell ref="D100:D107"/>
    <mergeCell ref="B100:B107"/>
    <mergeCell ref="C100:C107"/>
    <mergeCell ref="A108:A113"/>
    <mergeCell ref="F111:H111"/>
    <mergeCell ref="A99:J99"/>
    <mergeCell ref="F101:H101"/>
    <mergeCell ref="F97:H97"/>
    <mergeCell ref="F100:H100"/>
    <mergeCell ref="E100:E107"/>
    <mergeCell ref="J90:J98"/>
    <mergeCell ref="A85:A98"/>
    <mergeCell ref="A100:A107"/>
    <mergeCell ref="F102:H102"/>
    <mergeCell ref="F109:H109"/>
    <mergeCell ref="F103:H103"/>
    <mergeCell ref="F104:H104"/>
  </mergeCells>
  <conditionalFormatting sqref="E18 J18 E23:E31 J23:J31 E37:E39 J37:J39 J44 E44:E55 J47:J55 E60:E73 J60:J73 E78:E81 J78:J85 E83:E85 E90:E95 J90:J95 E99:E119 J99:J120">
    <cfRule type="expression" dxfId="37" priority="3">
      <formula>AND(OR($E18&gt;110%,$E18&lt;90%),ISBLANK($J18))</formula>
    </cfRule>
  </conditionalFormatting>
  <conditionalFormatting sqref="E40">
    <cfRule type="expression" dxfId="36" priority="6">
      <formula>AND(OR($E40&gt;110%,$E40&lt;90%),ISBLANK(#REF!))</formula>
    </cfRule>
  </conditionalFormatting>
  <conditionalFormatting sqref="I11:J15">
    <cfRule type="expression" dxfId="35" priority="1">
      <formula>AND(OR($I11&gt;110%,$I11&lt;90%),ISBLANK($J11))</formula>
    </cfRule>
  </conditionalFormatting>
  <conditionalFormatting sqref="J40">
    <cfRule type="expression" dxfId="34" priority="7">
      <formula>AND(OR($E41&gt;110%,$E41&lt;90%),ISBLANK($J40))</formula>
    </cfRule>
  </conditionalFormatting>
  <pageMargins left="0.7" right="0.7" top="0.75" bottom="0.75" header="0.3" footer="0.3"/>
  <pageSetup paperSize="9" scale="65" fitToHeight="0" orientation="landscape" horizontalDpi="4294967294" verticalDpi="4294967294" r:id="rId1"/>
  <rowBreaks count="6" manualBreakCount="6">
    <brk id="15" max="16383" man="1"/>
    <brk id="36" max="16383" man="1"/>
    <brk id="47" max="16383" man="1"/>
    <brk id="62" max="16383" man="1"/>
    <brk id="80" max="16383" man="1"/>
    <brk id="1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1A96B-2274-4A7D-A5A9-2E0CE7BF94AB}">
  <sheetPr>
    <pageSetUpPr fitToPage="1"/>
  </sheetPr>
  <dimension ref="A1:J158"/>
  <sheetViews>
    <sheetView zoomScale="90" zoomScaleNormal="90" workbookViewId="0">
      <selection activeCell="E11" sqref="E11:F11"/>
    </sheetView>
  </sheetViews>
  <sheetFormatPr defaultColWidth="9.44140625" defaultRowHeight="14.4"/>
  <cols>
    <col min="1" max="1" width="55.44140625" style="1" customWidth="1"/>
    <col min="2" max="2" width="27.44140625" style="1" customWidth="1"/>
    <col min="3" max="3" width="11.44140625" style="2" customWidth="1"/>
    <col min="4" max="4" width="12" style="2" customWidth="1"/>
    <col min="5" max="5" width="11.44140625" style="3" customWidth="1"/>
    <col min="6" max="6" width="21.44140625" style="1" customWidth="1"/>
    <col min="7" max="8" width="10.44140625" style="1" customWidth="1"/>
    <col min="9" max="9" width="10.44140625" style="2" customWidth="1"/>
    <col min="10" max="10" width="35.44140625" style="32" customWidth="1"/>
    <col min="11" max="11" width="14.44140625" style="1" customWidth="1"/>
    <col min="12" max="12" width="10" style="1" customWidth="1"/>
    <col min="13" max="16384" width="9.44140625" style="1"/>
  </cols>
  <sheetData>
    <row r="1" spans="1:10" ht="17.399999999999999">
      <c r="I1" s="227" t="s">
        <v>0</v>
      </c>
      <c r="J1" s="227"/>
    </row>
    <row r="2" spans="1:10" ht="17.399999999999999">
      <c r="I2" s="227" t="s">
        <v>1</v>
      </c>
      <c r="J2" s="227"/>
    </row>
    <row r="3" spans="1:10" ht="17.399999999999999">
      <c r="I3" s="227" t="s">
        <v>2</v>
      </c>
      <c r="J3" s="227"/>
    </row>
    <row r="4" spans="1:10" ht="17.399999999999999">
      <c r="I4" s="227" t="s">
        <v>174</v>
      </c>
      <c r="J4" s="227"/>
    </row>
    <row r="5" spans="1:10" ht="17.399999999999999">
      <c r="I5" s="227" t="s">
        <v>4</v>
      </c>
      <c r="J5" s="227"/>
    </row>
    <row r="6" spans="1:10" ht="17.399999999999999">
      <c r="I6" s="227" t="s">
        <v>5</v>
      </c>
      <c r="J6" s="227"/>
    </row>
    <row r="7" spans="1:10" ht="25.5" customHeight="1"/>
    <row r="8" spans="1:10" ht="69" customHeight="1">
      <c r="A8" s="228" t="s">
        <v>175</v>
      </c>
      <c r="B8" s="228"/>
      <c r="C8" s="228"/>
      <c r="D8" s="228"/>
      <c r="E8" s="228"/>
      <c r="F8" s="228"/>
      <c r="G8" s="228"/>
      <c r="H8" s="228"/>
      <c r="I8" s="228"/>
      <c r="J8" s="228"/>
    </row>
    <row r="9" spans="1:10" ht="26.25" customHeight="1">
      <c r="A9" s="4"/>
      <c r="B9" s="4"/>
      <c r="C9" s="5"/>
      <c r="D9" s="5"/>
      <c r="E9" s="5"/>
      <c r="F9" s="4"/>
      <c r="G9" s="4"/>
      <c r="H9" s="4"/>
      <c r="I9" s="5"/>
      <c r="J9" s="6"/>
    </row>
    <row r="10" spans="1:10" ht="67.5" customHeight="1">
      <c r="A10" s="315" t="s">
        <v>7</v>
      </c>
      <c r="B10" s="315"/>
      <c r="C10" s="315"/>
      <c r="D10" s="315"/>
      <c r="E10" s="310" t="s">
        <v>8</v>
      </c>
      <c r="F10" s="311"/>
      <c r="G10" s="11" t="s">
        <v>9</v>
      </c>
      <c r="H10" s="11" t="s">
        <v>10</v>
      </c>
      <c r="I10" s="63" t="s">
        <v>11</v>
      </c>
      <c r="J10" s="33" t="s">
        <v>12</v>
      </c>
    </row>
    <row r="11" spans="1:10" ht="63" customHeight="1">
      <c r="A11" s="313" t="s">
        <v>13</v>
      </c>
      <c r="B11" s="314"/>
      <c r="C11" s="314"/>
      <c r="D11" s="289"/>
      <c r="E11" s="313"/>
      <c r="F11" s="289"/>
      <c r="G11" s="14"/>
      <c r="H11" s="14"/>
      <c r="I11" s="15" t="e">
        <f>+H11/G11</f>
        <v>#DIV/0!</v>
      </c>
      <c r="J11" s="16"/>
    </row>
    <row r="12" spans="1:10" ht="66.75" customHeight="1">
      <c r="A12" s="313" t="s">
        <v>176</v>
      </c>
      <c r="B12" s="314"/>
      <c r="C12" s="314"/>
      <c r="D12" s="289"/>
      <c r="E12" s="313"/>
      <c r="F12" s="289"/>
      <c r="G12" s="14"/>
      <c r="H12" s="14"/>
      <c r="I12" s="15" t="e">
        <f>+H12/G12</f>
        <v>#DIV/0!</v>
      </c>
      <c r="J12" s="16"/>
    </row>
    <row r="13" spans="1:10" ht="66.75" customHeight="1">
      <c r="A13" s="313" t="s">
        <v>15</v>
      </c>
      <c r="B13" s="314"/>
      <c r="C13" s="314"/>
      <c r="D13" s="289"/>
      <c r="E13" s="313"/>
      <c r="F13" s="289"/>
      <c r="G13" s="14"/>
      <c r="H13" s="14"/>
      <c r="I13" s="15" t="e">
        <f>+H13/G13</f>
        <v>#DIV/0!</v>
      </c>
      <c r="J13" s="16"/>
    </row>
    <row r="14" spans="1:10" ht="66.75" customHeight="1">
      <c r="A14" s="296" t="s">
        <v>16</v>
      </c>
      <c r="B14" s="296"/>
      <c r="C14" s="296"/>
      <c r="D14" s="296"/>
      <c r="E14" s="313"/>
      <c r="F14" s="289"/>
      <c r="G14" s="14"/>
      <c r="H14" s="14"/>
      <c r="I14" s="15" t="e">
        <f t="shared" ref="I14:I15" si="0">+H14/G14</f>
        <v>#DIV/0!</v>
      </c>
      <c r="J14" s="16"/>
    </row>
    <row r="15" spans="1:10" ht="66.75" customHeight="1">
      <c r="A15" s="296" t="s">
        <v>18</v>
      </c>
      <c r="B15" s="296"/>
      <c r="C15" s="296"/>
      <c r="D15" s="296"/>
      <c r="E15" s="313"/>
      <c r="F15" s="289"/>
      <c r="G15" s="14"/>
      <c r="H15" s="14"/>
      <c r="I15" s="15" t="e">
        <f t="shared" si="0"/>
        <v>#DIV/0!</v>
      </c>
      <c r="J15" s="16"/>
    </row>
    <row r="16" spans="1:10" ht="51.75" customHeight="1">
      <c r="A16" s="25" t="s">
        <v>20</v>
      </c>
      <c r="B16" s="116" t="s">
        <v>21</v>
      </c>
      <c r="C16" s="120" t="s">
        <v>9</v>
      </c>
      <c r="D16" s="120" t="s">
        <v>10</v>
      </c>
      <c r="E16" s="121" t="s">
        <v>11</v>
      </c>
      <c r="F16" s="356" t="s">
        <v>22</v>
      </c>
      <c r="G16" s="357"/>
      <c r="H16" s="358"/>
      <c r="I16" s="120" t="s">
        <v>10</v>
      </c>
      <c r="J16" s="34" t="s">
        <v>12</v>
      </c>
    </row>
    <row r="17" spans="1:10" ht="24" customHeight="1">
      <c r="A17" s="352" t="s">
        <v>23</v>
      </c>
      <c r="B17" s="353"/>
      <c r="C17" s="353"/>
      <c r="D17" s="353"/>
      <c r="E17" s="353"/>
      <c r="F17" s="353"/>
      <c r="G17" s="353"/>
      <c r="H17" s="353"/>
      <c r="I17" s="353"/>
      <c r="J17" s="354"/>
    </row>
    <row r="18" spans="1:10" ht="33" customHeight="1">
      <c r="A18" s="197" t="s">
        <v>24</v>
      </c>
      <c r="B18" s="260" t="s">
        <v>177</v>
      </c>
      <c r="C18" s="263"/>
      <c r="D18" s="306">
        <f>SUM(I18:I20,+D49+D55+I76)</f>
        <v>0</v>
      </c>
      <c r="E18" s="322" t="e">
        <f>D18/C18</f>
        <v>#DIV/0!</v>
      </c>
      <c r="F18" s="203" t="s">
        <v>178</v>
      </c>
      <c r="G18" s="203"/>
      <c r="H18" s="203"/>
      <c r="I18" s="24"/>
      <c r="J18" s="207"/>
    </row>
    <row r="19" spans="1:10" ht="50.25" customHeight="1">
      <c r="A19" s="198"/>
      <c r="B19" s="261"/>
      <c r="C19" s="264"/>
      <c r="D19" s="306"/>
      <c r="E19" s="323"/>
      <c r="F19" s="203" t="s">
        <v>179</v>
      </c>
      <c r="G19" s="203"/>
      <c r="H19" s="203"/>
      <c r="I19" s="24"/>
      <c r="J19" s="207"/>
    </row>
    <row r="20" spans="1:10" ht="33" customHeight="1">
      <c r="A20" s="355"/>
      <c r="B20" s="262"/>
      <c r="C20" s="265"/>
      <c r="D20" s="306"/>
      <c r="E20" s="324"/>
      <c r="F20" s="203" t="s">
        <v>180</v>
      </c>
      <c r="G20" s="203"/>
      <c r="H20" s="203"/>
      <c r="I20" s="24"/>
      <c r="J20" s="207"/>
    </row>
    <row r="21" spans="1:10" ht="33" customHeight="1">
      <c r="A21" s="355"/>
      <c r="B21" s="71" t="s">
        <v>31</v>
      </c>
      <c r="C21" s="72"/>
      <c r="D21" s="23">
        <f>+D52+D56+I21+I78</f>
        <v>0</v>
      </c>
      <c r="E21" s="69" t="e">
        <f>D21/C21</f>
        <v>#DIV/0!</v>
      </c>
      <c r="F21" s="203" t="s">
        <v>181</v>
      </c>
      <c r="G21" s="203"/>
      <c r="H21" s="203"/>
      <c r="I21" s="24"/>
      <c r="J21" s="68"/>
    </row>
    <row r="22" spans="1:10" ht="32.25" customHeight="1">
      <c r="A22" s="355"/>
      <c r="B22" s="260" t="s">
        <v>35</v>
      </c>
      <c r="C22" s="263"/>
      <c r="D22" s="329" t="e">
        <f>I23/D18*100</f>
        <v>#DIV/0!</v>
      </c>
      <c r="E22" s="322" t="e">
        <f>D22/C22</f>
        <v>#DIV/0!</v>
      </c>
      <c r="F22" s="203" t="s">
        <v>36</v>
      </c>
      <c r="G22" s="203"/>
      <c r="H22" s="203"/>
      <c r="I22" s="26"/>
      <c r="J22" s="207"/>
    </row>
    <row r="23" spans="1:10" ht="33" customHeight="1">
      <c r="A23" s="355"/>
      <c r="B23" s="261"/>
      <c r="C23" s="264"/>
      <c r="D23" s="329"/>
      <c r="E23" s="323"/>
      <c r="F23" s="203" t="s">
        <v>182</v>
      </c>
      <c r="G23" s="203"/>
      <c r="H23" s="203"/>
      <c r="I23" s="26"/>
      <c r="J23" s="207"/>
    </row>
    <row r="24" spans="1:10" ht="33" customHeight="1">
      <c r="A24" s="355"/>
      <c r="B24" s="262"/>
      <c r="C24" s="265"/>
      <c r="D24" s="329"/>
      <c r="E24" s="324"/>
      <c r="F24" s="226" t="s">
        <v>183</v>
      </c>
      <c r="G24" s="226"/>
      <c r="H24" s="226"/>
      <c r="I24" s="24"/>
      <c r="J24" s="207"/>
    </row>
    <row r="25" spans="1:10" ht="33" customHeight="1">
      <c r="A25" s="197" t="s">
        <v>184</v>
      </c>
      <c r="B25" s="260" t="s">
        <v>185</v>
      </c>
      <c r="C25" s="263"/>
      <c r="D25" s="329" t="e">
        <f>(I29+I30)/I25*100</f>
        <v>#DIV/0!</v>
      </c>
      <c r="E25" s="322" t="e">
        <f>D25/C25</f>
        <v>#DIV/0!</v>
      </c>
      <c r="F25" s="221" t="s">
        <v>186</v>
      </c>
      <c r="G25" s="222"/>
      <c r="H25" s="223"/>
      <c r="I25" s="24"/>
      <c r="J25" s="194"/>
    </row>
    <row r="26" spans="1:10" ht="33" customHeight="1">
      <c r="A26" s="355"/>
      <c r="B26" s="261"/>
      <c r="C26" s="264"/>
      <c r="D26" s="329"/>
      <c r="E26" s="323"/>
      <c r="F26" s="221" t="s">
        <v>187</v>
      </c>
      <c r="G26" s="222"/>
      <c r="H26" s="223"/>
      <c r="I26" s="26"/>
      <c r="J26" s="195"/>
    </row>
    <row r="27" spans="1:10" ht="24.75" customHeight="1">
      <c r="A27" s="355"/>
      <c r="B27" s="261"/>
      <c r="C27" s="264"/>
      <c r="D27" s="329"/>
      <c r="E27" s="323"/>
      <c r="F27" s="221" t="s">
        <v>188</v>
      </c>
      <c r="G27" s="222"/>
      <c r="H27" s="223"/>
      <c r="I27" s="26"/>
      <c r="J27" s="195"/>
    </row>
    <row r="28" spans="1:10" ht="33" customHeight="1">
      <c r="A28" s="355"/>
      <c r="B28" s="261"/>
      <c r="C28" s="264"/>
      <c r="D28" s="329"/>
      <c r="E28" s="323"/>
      <c r="F28" s="221" t="s">
        <v>189</v>
      </c>
      <c r="G28" s="222"/>
      <c r="H28" s="223"/>
      <c r="I28" s="26"/>
      <c r="J28" s="195"/>
    </row>
    <row r="29" spans="1:10" ht="33" customHeight="1">
      <c r="A29" s="355"/>
      <c r="B29" s="261"/>
      <c r="C29" s="264"/>
      <c r="D29" s="329"/>
      <c r="E29" s="323"/>
      <c r="F29" s="221" t="s">
        <v>190</v>
      </c>
      <c r="G29" s="222"/>
      <c r="H29" s="223"/>
      <c r="I29" s="26"/>
      <c r="J29" s="195"/>
    </row>
    <row r="30" spans="1:10" ht="33" customHeight="1">
      <c r="A30" s="355"/>
      <c r="B30" s="261"/>
      <c r="C30" s="264"/>
      <c r="D30" s="329"/>
      <c r="E30" s="323"/>
      <c r="F30" s="221" t="s">
        <v>191</v>
      </c>
      <c r="G30" s="222"/>
      <c r="H30" s="223"/>
      <c r="I30" s="26"/>
      <c r="J30" s="195"/>
    </row>
    <row r="31" spans="1:10" ht="33" customHeight="1">
      <c r="A31" s="355"/>
      <c r="B31" s="261"/>
      <c r="C31" s="264"/>
      <c r="D31" s="329"/>
      <c r="E31" s="323"/>
      <c r="F31" s="221" t="s">
        <v>192</v>
      </c>
      <c r="G31" s="222"/>
      <c r="H31" s="223"/>
      <c r="I31" s="26"/>
      <c r="J31" s="195"/>
    </row>
    <row r="32" spans="1:10" ht="28.5" customHeight="1">
      <c r="A32" s="355"/>
      <c r="B32" s="262"/>
      <c r="C32" s="265"/>
      <c r="D32" s="329"/>
      <c r="E32" s="324"/>
      <c r="F32" s="221" t="s">
        <v>193</v>
      </c>
      <c r="G32" s="222"/>
      <c r="H32" s="223"/>
      <c r="I32" s="26"/>
      <c r="J32" s="196"/>
    </row>
    <row r="33" spans="1:10" ht="29.25" customHeight="1">
      <c r="A33" s="355"/>
      <c r="B33" s="260" t="s">
        <v>194</v>
      </c>
      <c r="C33" s="263"/>
      <c r="D33" s="306">
        <f>SUM(I33:I36)</f>
        <v>0</v>
      </c>
      <c r="E33" s="322" t="e">
        <f>D33/C33</f>
        <v>#DIV/0!</v>
      </c>
      <c r="F33" s="221" t="s">
        <v>195</v>
      </c>
      <c r="G33" s="222"/>
      <c r="H33" s="223"/>
      <c r="I33" s="26"/>
      <c r="J33" s="194"/>
    </row>
    <row r="34" spans="1:10" ht="31.5" customHeight="1">
      <c r="A34" s="355"/>
      <c r="B34" s="261"/>
      <c r="C34" s="264"/>
      <c r="D34" s="306"/>
      <c r="E34" s="323"/>
      <c r="F34" s="221" t="s">
        <v>196</v>
      </c>
      <c r="G34" s="222"/>
      <c r="H34" s="223"/>
      <c r="I34" s="26"/>
      <c r="J34" s="195"/>
    </row>
    <row r="35" spans="1:10" ht="25.5" customHeight="1">
      <c r="A35" s="355"/>
      <c r="B35" s="261"/>
      <c r="C35" s="264"/>
      <c r="D35" s="306"/>
      <c r="E35" s="323"/>
      <c r="F35" s="221" t="s">
        <v>197</v>
      </c>
      <c r="G35" s="222"/>
      <c r="H35" s="223"/>
      <c r="I35" s="26"/>
      <c r="J35" s="195"/>
    </row>
    <row r="36" spans="1:10" ht="26.25" customHeight="1">
      <c r="A36" s="355"/>
      <c r="B36" s="262"/>
      <c r="C36" s="265"/>
      <c r="D36" s="306"/>
      <c r="E36" s="324"/>
      <c r="F36" s="221" t="s">
        <v>198</v>
      </c>
      <c r="G36" s="222"/>
      <c r="H36" s="223"/>
      <c r="I36" s="24"/>
      <c r="J36" s="196"/>
    </row>
    <row r="37" spans="1:10" ht="49.5" customHeight="1">
      <c r="A37" s="355"/>
      <c r="B37" s="260" t="s">
        <v>199</v>
      </c>
      <c r="C37" s="263"/>
      <c r="D37" s="306">
        <f>SUM(I37:I39)</f>
        <v>0</v>
      </c>
      <c r="E37" s="322" t="e">
        <f>D37/C37</f>
        <v>#DIV/0!</v>
      </c>
      <c r="F37" s="221" t="s">
        <v>200</v>
      </c>
      <c r="G37" s="222"/>
      <c r="H37" s="223"/>
      <c r="I37" s="24"/>
      <c r="J37" s="194"/>
    </row>
    <row r="38" spans="1:10" ht="33" customHeight="1">
      <c r="A38" s="355"/>
      <c r="B38" s="261"/>
      <c r="C38" s="264"/>
      <c r="D38" s="306"/>
      <c r="E38" s="323"/>
      <c r="F38" s="221" t="s">
        <v>201</v>
      </c>
      <c r="G38" s="222"/>
      <c r="H38" s="223"/>
      <c r="I38" s="24"/>
      <c r="J38" s="195"/>
    </row>
    <row r="39" spans="1:10" ht="47.25" customHeight="1">
      <c r="A39" s="355"/>
      <c r="B39" s="262"/>
      <c r="C39" s="265"/>
      <c r="D39" s="306"/>
      <c r="E39" s="324"/>
      <c r="F39" s="221" t="s">
        <v>202</v>
      </c>
      <c r="G39" s="222"/>
      <c r="H39" s="223"/>
      <c r="I39" s="24"/>
      <c r="J39" s="196"/>
    </row>
    <row r="40" spans="1:10" ht="49.5" customHeight="1">
      <c r="A40" s="355"/>
      <c r="B40" s="260" t="s">
        <v>203</v>
      </c>
      <c r="C40" s="263"/>
      <c r="D40" s="329" t="e">
        <f>I41/I25*100</f>
        <v>#DIV/0!</v>
      </c>
      <c r="E40" s="322" t="e">
        <f>D40/C40</f>
        <v>#DIV/0!</v>
      </c>
      <c r="F40" s="221" t="s">
        <v>204</v>
      </c>
      <c r="G40" s="222"/>
      <c r="H40" s="223"/>
      <c r="I40" s="24"/>
      <c r="J40" s="194"/>
    </row>
    <row r="41" spans="1:10" ht="47.25" customHeight="1">
      <c r="A41" s="355"/>
      <c r="B41" s="262"/>
      <c r="C41" s="265"/>
      <c r="D41" s="329"/>
      <c r="E41" s="324"/>
      <c r="F41" s="221" t="s">
        <v>205</v>
      </c>
      <c r="G41" s="222"/>
      <c r="H41" s="223"/>
      <c r="I41" s="24"/>
      <c r="J41" s="196"/>
    </row>
    <row r="42" spans="1:10" ht="29.25" customHeight="1">
      <c r="A42" s="355"/>
      <c r="B42" s="260" t="s">
        <v>206</v>
      </c>
      <c r="C42" s="263"/>
      <c r="D42" s="329" t="e">
        <f>I44/I25*100</f>
        <v>#DIV/0!</v>
      </c>
      <c r="E42" s="322" t="e">
        <f>C42/D42</f>
        <v>#DIV/0!</v>
      </c>
      <c r="F42" s="221" t="s">
        <v>207</v>
      </c>
      <c r="G42" s="222"/>
      <c r="H42" s="223"/>
      <c r="I42" s="24"/>
      <c r="J42" s="207"/>
    </row>
    <row r="43" spans="1:10" ht="25.5" customHeight="1">
      <c r="A43" s="355"/>
      <c r="B43" s="261"/>
      <c r="C43" s="264"/>
      <c r="D43" s="329"/>
      <c r="E43" s="323"/>
      <c r="F43" s="221" t="s">
        <v>208</v>
      </c>
      <c r="G43" s="222"/>
      <c r="H43" s="223"/>
      <c r="I43" s="24"/>
      <c r="J43" s="207"/>
    </row>
    <row r="44" spans="1:10" ht="49.5" customHeight="1">
      <c r="A44" s="355"/>
      <c r="B44" s="261"/>
      <c r="C44" s="264"/>
      <c r="D44" s="329"/>
      <c r="E44" s="323"/>
      <c r="F44" s="221" t="s">
        <v>209</v>
      </c>
      <c r="G44" s="222"/>
      <c r="H44" s="223"/>
      <c r="I44" s="24"/>
      <c r="J44" s="207"/>
    </row>
    <row r="45" spans="1:10" ht="49.5" customHeight="1">
      <c r="A45" s="355"/>
      <c r="B45" s="261"/>
      <c r="C45" s="264"/>
      <c r="D45" s="329"/>
      <c r="E45" s="323"/>
      <c r="F45" s="221" t="s">
        <v>210</v>
      </c>
      <c r="G45" s="222"/>
      <c r="H45" s="223"/>
      <c r="I45" s="24"/>
      <c r="J45" s="207"/>
    </row>
    <row r="46" spans="1:10" ht="66" customHeight="1">
      <c r="A46" s="355"/>
      <c r="B46" s="262"/>
      <c r="C46" s="265"/>
      <c r="D46" s="329"/>
      <c r="E46" s="324"/>
      <c r="F46" s="221" t="s">
        <v>211</v>
      </c>
      <c r="G46" s="222"/>
      <c r="H46" s="223"/>
      <c r="I46" s="24"/>
      <c r="J46" s="207"/>
    </row>
    <row r="47" spans="1:10" ht="80.25" customHeight="1">
      <c r="A47" s="355"/>
      <c r="B47" s="260" t="s">
        <v>212</v>
      </c>
      <c r="C47" s="263"/>
      <c r="D47" s="204"/>
      <c r="E47" s="322" t="e">
        <f>D47/C47</f>
        <v>#DIV/0!</v>
      </c>
      <c r="F47" s="221" t="s">
        <v>213</v>
      </c>
      <c r="G47" s="222"/>
      <c r="H47" s="223"/>
      <c r="I47" s="24"/>
      <c r="J47" s="194"/>
    </row>
    <row r="48" spans="1:10" ht="66" customHeight="1">
      <c r="A48" s="355"/>
      <c r="B48" s="262"/>
      <c r="C48" s="265"/>
      <c r="D48" s="204"/>
      <c r="E48" s="324"/>
      <c r="F48" s="221" t="s">
        <v>214</v>
      </c>
      <c r="G48" s="222"/>
      <c r="H48" s="223"/>
      <c r="I48" s="24"/>
      <c r="J48" s="196"/>
    </row>
    <row r="49" spans="1:10" ht="51.75" customHeight="1">
      <c r="A49" s="197" t="s">
        <v>215</v>
      </c>
      <c r="B49" s="71" t="s">
        <v>216</v>
      </c>
      <c r="C49" s="72"/>
      <c r="D49" s="24"/>
      <c r="E49" s="69" t="e">
        <f>D49/C49</f>
        <v>#DIV/0!</v>
      </c>
      <c r="F49" s="335" t="s">
        <v>62</v>
      </c>
      <c r="G49" s="336"/>
      <c r="H49" s="337"/>
      <c r="I49" s="349"/>
      <c r="J49" s="194"/>
    </row>
    <row r="50" spans="1:10" ht="50.25" customHeight="1">
      <c r="A50" s="198"/>
      <c r="B50" s="62" t="s">
        <v>63</v>
      </c>
      <c r="C50" s="37"/>
      <c r="D50" s="24"/>
      <c r="E50" s="46" t="e">
        <f>D50/C50</f>
        <v>#DIV/0!</v>
      </c>
      <c r="F50" s="338"/>
      <c r="G50" s="339"/>
      <c r="H50" s="340"/>
      <c r="I50" s="350"/>
      <c r="J50" s="195"/>
    </row>
    <row r="51" spans="1:10" ht="53.25" customHeight="1">
      <c r="A51" s="198"/>
      <c r="B51" s="79" t="s">
        <v>64</v>
      </c>
      <c r="C51" s="37"/>
      <c r="D51" s="24"/>
      <c r="E51" s="46" t="e">
        <f>D51/C51</f>
        <v>#DIV/0!</v>
      </c>
      <c r="F51" s="341"/>
      <c r="G51" s="342"/>
      <c r="H51" s="343"/>
      <c r="I51" s="351"/>
      <c r="J51" s="196"/>
    </row>
    <row r="52" spans="1:10" ht="34.5" customHeight="1">
      <c r="A52" s="198"/>
      <c r="B52" s="260" t="s">
        <v>65</v>
      </c>
      <c r="C52" s="263"/>
      <c r="D52" s="344"/>
      <c r="E52" s="322" t="e">
        <f>D52/C52</f>
        <v>#DIV/0!</v>
      </c>
      <c r="F52" s="233" t="s">
        <v>66</v>
      </c>
      <c r="G52" s="234"/>
      <c r="H52" s="235"/>
      <c r="I52" s="17"/>
      <c r="J52" s="194"/>
    </row>
    <row r="53" spans="1:10" ht="34.5" customHeight="1">
      <c r="A53" s="198"/>
      <c r="B53" s="261"/>
      <c r="C53" s="264"/>
      <c r="D53" s="345"/>
      <c r="E53" s="323"/>
      <c r="F53" s="233" t="s">
        <v>217</v>
      </c>
      <c r="G53" s="234"/>
      <c r="H53" s="235"/>
      <c r="I53" s="17"/>
      <c r="J53" s="195"/>
    </row>
    <row r="54" spans="1:10" ht="34.5" customHeight="1">
      <c r="A54" s="198"/>
      <c r="B54" s="262"/>
      <c r="C54" s="265"/>
      <c r="D54" s="346"/>
      <c r="E54" s="324"/>
      <c r="F54" s="233" t="s">
        <v>218</v>
      </c>
      <c r="G54" s="234"/>
      <c r="H54" s="235"/>
      <c r="I54" s="17"/>
      <c r="J54" s="196"/>
    </row>
    <row r="55" spans="1:10" ht="38.25" customHeight="1">
      <c r="A55" s="198"/>
      <c r="B55" s="22" t="s">
        <v>219</v>
      </c>
      <c r="C55" s="37"/>
      <c r="D55" s="24"/>
      <c r="E55" s="46" t="e">
        <f>D55/C55</f>
        <v>#DIV/0!</v>
      </c>
      <c r="F55" s="203" t="s">
        <v>220</v>
      </c>
      <c r="G55" s="203"/>
      <c r="H55" s="203"/>
      <c r="I55" s="17"/>
      <c r="J55" s="43"/>
    </row>
    <row r="56" spans="1:10" ht="43.2">
      <c r="A56" s="199"/>
      <c r="B56" s="73" t="s">
        <v>221</v>
      </c>
      <c r="C56" s="72"/>
      <c r="D56" s="24"/>
      <c r="E56" s="46" t="e">
        <f>D56/C56</f>
        <v>#DIV/0!</v>
      </c>
      <c r="F56" s="233" t="s">
        <v>222</v>
      </c>
      <c r="G56" s="234"/>
      <c r="H56" s="235"/>
      <c r="I56" s="17"/>
      <c r="J56" s="68"/>
    </row>
    <row r="57" spans="1:10" ht="33" customHeight="1">
      <c r="A57" s="197" t="s">
        <v>223</v>
      </c>
      <c r="B57" s="260" t="s">
        <v>224</v>
      </c>
      <c r="C57" s="263"/>
      <c r="D57" s="329" t="e">
        <f>I59/I57</f>
        <v>#DIV/0!</v>
      </c>
      <c r="E57" s="322" t="e">
        <f>D57/C57</f>
        <v>#DIV/0!</v>
      </c>
      <c r="F57" s="203" t="s">
        <v>225</v>
      </c>
      <c r="G57" s="203"/>
      <c r="H57" s="203"/>
      <c r="I57" s="17"/>
      <c r="J57" s="194"/>
    </row>
    <row r="58" spans="1:10" ht="33" customHeight="1">
      <c r="A58" s="198"/>
      <c r="B58" s="261"/>
      <c r="C58" s="264"/>
      <c r="D58" s="329"/>
      <c r="E58" s="323"/>
      <c r="F58" s="203" t="s">
        <v>226</v>
      </c>
      <c r="G58" s="203"/>
      <c r="H58" s="203"/>
      <c r="I58" s="17"/>
      <c r="J58" s="195"/>
    </row>
    <row r="59" spans="1:10" ht="33" customHeight="1">
      <c r="A59" s="198"/>
      <c r="B59" s="261"/>
      <c r="C59" s="264"/>
      <c r="D59" s="329"/>
      <c r="E59" s="323"/>
      <c r="F59" s="203" t="s">
        <v>227</v>
      </c>
      <c r="G59" s="203"/>
      <c r="H59" s="203"/>
      <c r="I59" s="17"/>
      <c r="J59" s="195"/>
    </row>
    <row r="60" spans="1:10" ht="48.75" customHeight="1">
      <c r="A60" s="198"/>
      <c r="B60" s="261"/>
      <c r="C60" s="264"/>
      <c r="D60" s="329"/>
      <c r="E60" s="323"/>
      <c r="F60" s="203" t="s">
        <v>228</v>
      </c>
      <c r="G60" s="203"/>
      <c r="H60" s="203"/>
      <c r="I60" s="17"/>
      <c r="J60" s="195"/>
    </row>
    <row r="61" spans="1:10" ht="48.75" customHeight="1">
      <c r="A61" s="198"/>
      <c r="B61" s="261"/>
      <c r="C61" s="264"/>
      <c r="D61" s="329"/>
      <c r="E61" s="323"/>
      <c r="F61" s="203" t="s">
        <v>229</v>
      </c>
      <c r="G61" s="203"/>
      <c r="H61" s="203"/>
      <c r="I61" s="17"/>
      <c r="J61" s="195"/>
    </row>
    <row r="62" spans="1:10" ht="79.5" customHeight="1">
      <c r="A62" s="198"/>
      <c r="B62" s="262"/>
      <c r="C62" s="265"/>
      <c r="D62" s="329"/>
      <c r="E62" s="324"/>
      <c r="F62" s="203" t="s">
        <v>230</v>
      </c>
      <c r="G62" s="203"/>
      <c r="H62" s="203"/>
      <c r="I62" s="17"/>
      <c r="J62" s="195"/>
    </row>
    <row r="63" spans="1:10" ht="82.5" customHeight="1">
      <c r="A63" s="198"/>
      <c r="B63" s="260" t="s">
        <v>231</v>
      </c>
      <c r="C63" s="263"/>
      <c r="D63" s="204"/>
      <c r="E63" s="322" t="e">
        <f>D63/C63</f>
        <v>#DIV/0!</v>
      </c>
      <c r="F63" s="203" t="s">
        <v>232</v>
      </c>
      <c r="G63" s="203"/>
      <c r="H63" s="203"/>
      <c r="I63" s="17"/>
      <c r="J63" s="194"/>
    </row>
    <row r="64" spans="1:10" ht="87" customHeight="1">
      <c r="A64" s="198"/>
      <c r="B64" s="262"/>
      <c r="C64" s="265"/>
      <c r="D64" s="204"/>
      <c r="E64" s="324"/>
      <c r="F64" s="203" t="s">
        <v>233</v>
      </c>
      <c r="G64" s="203"/>
      <c r="H64" s="203"/>
      <c r="I64" s="17"/>
      <c r="J64" s="196"/>
    </row>
    <row r="65" spans="1:10" ht="69" customHeight="1">
      <c r="A65" s="198"/>
      <c r="B65" s="347" t="s">
        <v>234</v>
      </c>
      <c r="C65" s="263"/>
      <c r="D65" s="329" t="e">
        <f>I66/I65*100</f>
        <v>#DIV/0!</v>
      </c>
      <c r="E65" s="322" t="e">
        <f>D65/C65</f>
        <v>#DIV/0!</v>
      </c>
      <c r="F65" s="203" t="s">
        <v>235</v>
      </c>
      <c r="G65" s="203"/>
      <c r="H65" s="203"/>
      <c r="I65" s="17"/>
      <c r="J65" s="194"/>
    </row>
    <row r="66" spans="1:10" ht="69" customHeight="1">
      <c r="A66" s="198"/>
      <c r="B66" s="348"/>
      <c r="C66" s="265"/>
      <c r="D66" s="329"/>
      <c r="E66" s="324"/>
      <c r="F66" s="203" t="s">
        <v>236</v>
      </c>
      <c r="G66" s="203"/>
      <c r="H66" s="203"/>
      <c r="I66" s="17"/>
      <c r="J66" s="196"/>
    </row>
    <row r="67" spans="1:10" ht="143.25" customHeight="1">
      <c r="A67" s="198"/>
      <c r="B67" s="21" t="s">
        <v>237</v>
      </c>
      <c r="C67" s="37"/>
      <c r="D67" s="44" t="e">
        <f>+I66/I67*100</f>
        <v>#DIV/0!</v>
      </c>
      <c r="E67" s="46" t="e">
        <f>D67/C67</f>
        <v>#DIV/0!</v>
      </c>
      <c r="F67" s="203" t="s">
        <v>238</v>
      </c>
      <c r="G67" s="203"/>
      <c r="H67" s="203"/>
      <c r="I67" s="17"/>
      <c r="J67" s="45"/>
    </row>
    <row r="68" spans="1:10" ht="54" customHeight="1">
      <c r="A68" s="198"/>
      <c r="B68" s="347" t="s">
        <v>239</v>
      </c>
      <c r="C68" s="263"/>
      <c r="D68" s="329" t="e">
        <f>+I69/I68*100-100</f>
        <v>#DIV/0!</v>
      </c>
      <c r="E68" s="322" t="e">
        <f>D68/C68</f>
        <v>#DIV/0!</v>
      </c>
      <c r="F68" s="203" t="s">
        <v>240</v>
      </c>
      <c r="G68" s="203"/>
      <c r="H68" s="203"/>
      <c r="I68" s="17"/>
      <c r="J68" s="194"/>
    </row>
    <row r="69" spans="1:10" ht="55.5" customHeight="1">
      <c r="A69" s="198"/>
      <c r="B69" s="348"/>
      <c r="C69" s="265"/>
      <c r="D69" s="329"/>
      <c r="E69" s="324"/>
      <c r="F69" s="203" t="s">
        <v>241</v>
      </c>
      <c r="G69" s="203"/>
      <c r="H69" s="203"/>
      <c r="I69" s="17"/>
      <c r="J69" s="196"/>
    </row>
    <row r="70" spans="1:10" ht="121.5" customHeight="1">
      <c r="A70" s="198"/>
      <c r="B70" s="22" t="s">
        <v>242</v>
      </c>
      <c r="C70" s="37"/>
      <c r="D70" s="24"/>
      <c r="E70" s="46" t="e">
        <f>D70/C70</f>
        <v>#DIV/0!</v>
      </c>
      <c r="F70" s="203" t="s">
        <v>243</v>
      </c>
      <c r="G70" s="203"/>
      <c r="H70" s="203"/>
      <c r="I70" s="17"/>
      <c r="J70" s="43"/>
    </row>
    <row r="71" spans="1:10" ht="21" customHeight="1">
      <c r="A71" s="330" t="s">
        <v>67</v>
      </c>
      <c r="B71" s="331"/>
      <c r="C71" s="331"/>
      <c r="D71" s="331"/>
      <c r="E71" s="331"/>
      <c r="F71" s="331"/>
      <c r="G71" s="331"/>
      <c r="H71" s="331"/>
      <c r="I71" s="331"/>
      <c r="J71" s="332"/>
    </row>
    <row r="72" spans="1:10" ht="23.25" customHeight="1">
      <c r="A72" s="197" t="s">
        <v>68</v>
      </c>
      <c r="B72" s="260" t="s">
        <v>69</v>
      </c>
      <c r="C72" s="263"/>
      <c r="D72" s="236">
        <f>SUM(I72:I73)</f>
        <v>0</v>
      </c>
      <c r="E72" s="322" t="e">
        <f>D72/C72</f>
        <v>#DIV/0!</v>
      </c>
      <c r="F72" s="203" t="s">
        <v>70</v>
      </c>
      <c r="G72" s="203"/>
      <c r="H72" s="203"/>
      <c r="I72" s="17"/>
      <c r="J72" s="194"/>
    </row>
    <row r="73" spans="1:10" ht="32.25" customHeight="1">
      <c r="A73" s="198"/>
      <c r="B73" s="261"/>
      <c r="C73" s="264"/>
      <c r="D73" s="237"/>
      <c r="E73" s="323"/>
      <c r="F73" s="203" t="s">
        <v>71</v>
      </c>
      <c r="G73" s="203"/>
      <c r="H73" s="203"/>
      <c r="I73" s="17"/>
      <c r="J73" s="195"/>
    </row>
    <row r="74" spans="1:10" ht="49.5" customHeight="1">
      <c r="A74" s="198"/>
      <c r="B74" s="261"/>
      <c r="C74" s="264"/>
      <c r="D74" s="237"/>
      <c r="E74" s="323"/>
      <c r="F74" s="203" t="s">
        <v>72</v>
      </c>
      <c r="G74" s="203"/>
      <c r="H74" s="203"/>
      <c r="I74" s="17"/>
      <c r="J74" s="195"/>
    </row>
    <row r="75" spans="1:10" ht="22.5" customHeight="1">
      <c r="A75" s="198"/>
      <c r="B75" s="261"/>
      <c r="C75" s="264"/>
      <c r="D75" s="237"/>
      <c r="E75" s="323"/>
      <c r="F75" s="203" t="s">
        <v>244</v>
      </c>
      <c r="G75" s="203"/>
      <c r="H75" s="203"/>
      <c r="I75" s="17"/>
      <c r="J75" s="195"/>
    </row>
    <row r="76" spans="1:10" ht="33.75" customHeight="1">
      <c r="A76" s="198"/>
      <c r="B76" s="261"/>
      <c r="C76" s="264"/>
      <c r="D76" s="237"/>
      <c r="E76" s="323"/>
      <c r="F76" s="203" t="s">
        <v>245</v>
      </c>
      <c r="G76" s="203"/>
      <c r="H76" s="203"/>
      <c r="I76" s="17"/>
      <c r="J76" s="195"/>
    </row>
    <row r="77" spans="1:10" ht="24.75" customHeight="1">
      <c r="A77" s="198"/>
      <c r="B77" s="261"/>
      <c r="C77" s="264"/>
      <c r="D77" s="237"/>
      <c r="E77" s="323"/>
      <c r="F77" s="233" t="s">
        <v>246</v>
      </c>
      <c r="G77" s="234"/>
      <c r="H77" s="235"/>
      <c r="I77" s="17"/>
      <c r="J77" s="195"/>
    </row>
    <row r="78" spans="1:10" ht="40.5" customHeight="1">
      <c r="A78" s="198"/>
      <c r="B78" s="261"/>
      <c r="C78" s="264"/>
      <c r="D78" s="237"/>
      <c r="E78" s="323"/>
      <c r="F78" s="233" t="s">
        <v>247</v>
      </c>
      <c r="G78" s="234"/>
      <c r="H78" s="235"/>
      <c r="I78" s="17"/>
      <c r="J78" s="195"/>
    </row>
    <row r="79" spans="1:10" ht="39" customHeight="1">
      <c r="A79" s="198"/>
      <c r="B79" s="261"/>
      <c r="C79" s="264"/>
      <c r="D79" s="237"/>
      <c r="E79" s="323"/>
      <c r="F79" s="233" t="s">
        <v>248</v>
      </c>
      <c r="G79" s="234"/>
      <c r="H79" s="235"/>
      <c r="I79" s="17"/>
      <c r="J79" s="196"/>
    </row>
    <row r="80" spans="1:10" ht="39" customHeight="1">
      <c r="A80" s="198"/>
      <c r="B80" s="262"/>
      <c r="C80" s="265"/>
      <c r="D80" s="238"/>
      <c r="E80" s="324"/>
      <c r="F80" s="233" t="s">
        <v>249</v>
      </c>
      <c r="G80" s="234"/>
      <c r="H80" s="235"/>
      <c r="I80" s="17"/>
      <c r="J80" s="70"/>
    </row>
    <row r="81" spans="1:10" ht="43.2">
      <c r="A81" s="198"/>
      <c r="B81" s="21" t="s">
        <v>73</v>
      </c>
      <c r="C81" s="37"/>
      <c r="D81" s="24"/>
      <c r="E81" s="46" t="e">
        <f>D81/C81</f>
        <v>#DIV/0!</v>
      </c>
      <c r="F81" s="203" t="s">
        <v>74</v>
      </c>
      <c r="G81" s="203"/>
      <c r="H81" s="203"/>
      <c r="I81" s="17"/>
      <c r="J81" s="43"/>
    </row>
    <row r="82" spans="1:10" ht="43.2">
      <c r="A82" s="198"/>
      <c r="B82" s="21" t="s">
        <v>75</v>
      </c>
      <c r="C82" s="37"/>
      <c r="D82" s="24"/>
      <c r="E82" s="46" t="e">
        <f>D82/C82</f>
        <v>#DIV/0!</v>
      </c>
      <c r="F82" s="326"/>
      <c r="G82" s="327"/>
      <c r="H82" s="327"/>
      <c r="I82" s="328"/>
      <c r="J82" s="43"/>
    </row>
    <row r="83" spans="1:10" ht="33" customHeight="1">
      <c r="A83" s="198"/>
      <c r="B83" s="219" t="s">
        <v>250</v>
      </c>
      <c r="C83" s="220"/>
      <c r="D83" s="306">
        <f>SUM(I83:I84)</f>
        <v>0</v>
      </c>
      <c r="E83" s="322" t="e">
        <f>D83/C83</f>
        <v>#DIV/0!</v>
      </c>
      <c r="F83" s="203" t="s">
        <v>251</v>
      </c>
      <c r="G83" s="203"/>
      <c r="H83" s="203"/>
      <c r="I83" s="17"/>
      <c r="J83" s="194"/>
    </row>
    <row r="84" spans="1:10" ht="33" customHeight="1">
      <c r="A84" s="199"/>
      <c r="B84" s="219"/>
      <c r="C84" s="220"/>
      <c r="D84" s="306"/>
      <c r="E84" s="324"/>
      <c r="F84" s="203" t="s">
        <v>252</v>
      </c>
      <c r="G84" s="203"/>
      <c r="H84" s="203"/>
      <c r="I84" s="17"/>
      <c r="J84" s="196"/>
    </row>
    <row r="85" spans="1:10" ht="52.5" customHeight="1">
      <c r="A85" s="197" t="s">
        <v>76</v>
      </c>
      <c r="B85" s="21" t="s">
        <v>253</v>
      </c>
      <c r="C85" s="37"/>
      <c r="D85" s="24"/>
      <c r="E85" s="46" t="e">
        <f>D85/C85</f>
        <v>#DIV/0!</v>
      </c>
      <c r="F85" s="326"/>
      <c r="G85" s="327"/>
      <c r="H85" s="327"/>
      <c r="I85" s="328"/>
      <c r="J85" s="43"/>
    </row>
    <row r="86" spans="1:10" ht="33" customHeight="1">
      <c r="A86" s="198"/>
      <c r="B86" s="303" t="s">
        <v>254</v>
      </c>
      <c r="C86" s="220"/>
      <c r="D86" s="359">
        <f>SUM(I86:I87)</f>
        <v>0</v>
      </c>
      <c r="E86" s="325" t="e">
        <f>D86/C86</f>
        <v>#DIV/0!</v>
      </c>
      <c r="F86" s="203" t="s">
        <v>255</v>
      </c>
      <c r="G86" s="203"/>
      <c r="H86" s="203"/>
      <c r="I86" s="17"/>
      <c r="J86" s="194"/>
    </row>
    <row r="87" spans="1:10" ht="49.5" customHeight="1">
      <c r="A87" s="198"/>
      <c r="B87" s="304"/>
      <c r="C87" s="220"/>
      <c r="D87" s="360"/>
      <c r="E87" s="325"/>
      <c r="F87" s="203" t="s">
        <v>256</v>
      </c>
      <c r="G87" s="203"/>
      <c r="H87" s="203"/>
      <c r="I87" s="17"/>
      <c r="J87" s="195"/>
    </row>
    <row r="88" spans="1:10" ht="33" customHeight="1">
      <c r="A88" s="198"/>
      <c r="B88" s="304"/>
      <c r="C88" s="220"/>
      <c r="D88" s="360"/>
      <c r="E88" s="325"/>
      <c r="F88" s="203" t="s">
        <v>257</v>
      </c>
      <c r="G88" s="203"/>
      <c r="H88" s="203"/>
      <c r="I88" s="19">
        <f>SUM(I89:I90)</f>
        <v>0</v>
      </c>
      <c r="J88" s="195"/>
    </row>
    <row r="89" spans="1:10" ht="33" customHeight="1">
      <c r="A89" s="198"/>
      <c r="B89" s="304"/>
      <c r="C89" s="220"/>
      <c r="D89" s="360"/>
      <c r="E89" s="325"/>
      <c r="F89" s="233" t="s">
        <v>258</v>
      </c>
      <c r="G89" s="234"/>
      <c r="H89" s="235"/>
      <c r="I89" s="17"/>
      <c r="J89" s="195"/>
    </row>
    <row r="90" spans="1:10" ht="49.5" customHeight="1">
      <c r="A90" s="198"/>
      <c r="B90" s="305"/>
      <c r="C90" s="220"/>
      <c r="D90" s="361"/>
      <c r="E90" s="325"/>
      <c r="F90" s="203" t="s">
        <v>259</v>
      </c>
      <c r="G90" s="203"/>
      <c r="H90" s="203"/>
      <c r="I90" s="17"/>
      <c r="J90" s="196"/>
    </row>
    <row r="91" spans="1:10" ht="33" customHeight="1">
      <c r="A91" s="197" t="s">
        <v>260</v>
      </c>
      <c r="B91" s="219" t="s">
        <v>261</v>
      </c>
      <c r="C91" s="220"/>
      <c r="D91" s="204"/>
      <c r="E91" s="322" t="e">
        <f>D91/C91</f>
        <v>#DIV/0!</v>
      </c>
      <c r="F91" s="203" t="s">
        <v>262</v>
      </c>
      <c r="G91" s="203"/>
      <c r="H91" s="203"/>
      <c r="I91" s="17"/>
      <c r="J91" s="194"/>
    </row>
    <row r="92" spans="1:10" ht="33" customHeight="1">
      <c r="A92" s="198"/>
      <c r="B92" s="219"/>
      <c r="C92" s="220"/>
      <c r="D92" s="204"/>
      <c r="E92" s="324"/>
      <c r="F92" s="203" t="s">
        <v>263</v>
      </c>
      <c r="G92" s="203"/>
      <c r="H92" s="203"/>
      <c r="I92" s="17"/>
      <c r="J92" s="196"/>
    </row>
    <row r="93" spans="1:10" ht="49.5" customHeight="1">
      <c r="A93" s="198"/>
      <c r="B93" s="219" t="s">
        <v>87</v>
      </c>
      <c r="C93" s="220"/>
      <c r="D93" s="204"/>
      <c r="E93" s="325" t="e">
        <f>D93/C93</f>
        <v>#DIV/0!</v>
      </c>
      <c r="F93" s="203" t="s">
        <v>88</v>
      </c>
      <c r="G93" s="203"/>
      <c r="H93" s="203"/>
      <c r="I93" s="17"/>
      <c r="J93" s="194"/>
    </row>
    <row r="94" spans="1:10" ht="49.5" customHeight="1">
      <c r="A94" s="198"/>
      <c r="B94" s="219"/>
      <c r="C94" s="220"/>
      <c r="D94" s="204"/>
      <c r="E94" s="325"/>
      <c r="F94" s="203" t="s">
        <v>89</v>
      </c>
      <c r="G94" s="203"/>
      <c r="H94" s="203"/>
      <c r="I94" s="17"/>
      <c r="J94" s="195"/>
    </row>
    <row r="95" spans="1:10" ht="33" customHeight="1">
      <c r="A95" s="198"/>
      <c r="B95" s="219"/>
      <c r="C95" s="220"/>
      <c r="D95" s="204"/>
      <c r="E95" s="325"/>
      <c r="F95" s="203" t="s">
        <v>90</v>
      </c>
      <c r="G95" s="203"/>
      <c r="H95" s="203"/>
      <c r="I95" s="17"/>
      <c r="J95" s="195"/>
    </row>
    <row r="96" spans="1:10" ht="49.5" customHeight="1">
      <c r="A96" s="198"/>
      <c r="B96" s="219"/>
      <c r="C96" s="220"/>
      <c r="D96" s="204"/>
      <c r="E96" s="325"/>
      <c r="F96" s="203" t="s">
        <v>91</v>
      </c>
      <c r="G96" s="203"/>
      <c r="H96" s="203"/>
      <c r="I96" s="17"/>
      <c r="J96" s="195"/>
    </row>
    <row r="97" spans="1:10" ht="49.5" customHeight="1">
      <c r="A97" s="198"/>
      <c r="B97" s="219"/>
      <c r="C97" s="220"/>
      <c r="D97" s="204"/>
      <c r="E97" s="325"/>
      <c r="F97" s="203" t="s">
        <v>92</v>
      </c>
      <c r="G97" s="203"/>
      <c r="H97" s="203"/>
      <c r="I97" s="17"/>
      <c r="J97" s="196"/>
    </row>
    <row r="98" spans="1:10" ht="54.75" customHeight="1">
      <c r="A98" s="197" t="s">
        <v>93</v>
      </c>
      <c r="B98" s="219" t="s">
        <v>264</v>
      </c>
      <c r="C98" s="220"/>
      <c r="D98" s="204"/>
      <c r="E98" s="322" t="e">
        <f>D98/C98</f>
        <v>#DIV/0!</v>
      </c>
      <c r="F98" s="203" t="s">
        <v>265</v>
      </c>
      <c r="G98" s="203"/>
      <c r="H98" s="203"/>
      <c r="I98" s="17"/>
      <c r="J98" s="194"/>
    </row>
    <row r="99" spans="1:10" ht="56.25" customHeight="1">
      <c r="A99" s="199"/>
      <c r="B99" s="219"/>
      <c r="C99" s="220"/>
      <c r="D99" s="204"/>
      <c r="E99" s="324"/>
      <c r="F99" s="203" t="s">
        <v>96</v>
      </c>
      <c r="G99" s="203"/>
      <c r="H99" s="203"/>
      <c r="I99" s="17"/>
      <c r="J99" s="196"/>
    </row>
    <row r="100" spans="1:10" ht="108" customHeight="1">
      <c r="A100" s="64" t="s">
        <v>97</v>
      </c>
      <c r="B100" s="27" t="s">
        <v>266</v>
      </c>
      <c r="C100" s="38"/>
      <c r="D100" s="26"/>
      <c r="E100" s="35" t="e">
        <f>D100/C100</f>
        <v>#DIV/0!</v>
      </c>
      <c r="F100" s="333"/>
      <c r="G100" s="333"/>
      <c r="H100" s="333"/>
      <c r="I100" s="334"/>
      <c r="J100" s="36"/>
    </row>
    <row r="101" spans="1:10" ht="22.5" customHeight="1">
      <c r="A101" s="284" t="s">
        <v>99</v>
      </c>
      <c r="B101" s="284"/>
      <c r="C101" s="284"/>
      <c r="D101" s="284"/>
      <c r="E101" s="284"/>
      <c r="F101" s="284"/>
      <c r="G101" s="284"/>
      <c r="H101" s="284"/>
      <c r="I101" s="284"/>
      <c r="J101" s="284"/>
    </row>
    <row r="102" spans="1:10" ht="18">
      <c r="A102" s="187" t="s">
        <v>100</v>
      </c>
      <c r="B102" s="187"/>
      <c r="C102" s="187"/>
      <c r="D102" s="187"/>
      <c r="E102" s="187"/>
      <c r="F102" s="187"/>
      <c r="G102" s="187"/>
      <c r="H102" s="187"/>
      <c r="I102" s="187"/>
      <c r="J102" s="187"/>
    </row>
    <row r="103" spans="1:10" ht="27" customHeight="1">
      <c r="A103" s="191" t="s">
        <v>101</v>
      </c>
      <c r="B103" s="189" t="s">
        <v>102</v>
      </c>
      <c r="C103" s="190"/>
      <c r="D103" s="206">
        <f>(I103-I109)*100/I103</f>
        <v>100</v>
      </c>
      <c r="E103" s="193" t="e">
        <f>+D103/C103</f>
        <v>#DIV/0!</v>
      </c>
      <c r="F103" s="266" t="s">
        <v>103</v>
      </c>
      <c r="G103" s="267"/>
      <c r="H103" s="268"/>
      <c r="I103" s="217">
        <f>I105+I107+1</f>
        <v>1</v>
      </c>
      <c r="J103" s="207"/>
    </row>
    <row r="104" spans="1:10" ht="26.25" hidden="1" customHeight="1">
      <c r="A104" s="191"/>
      <c r="B104" s="189"/>
      <c r="C104" s="190"/>
      <c r="D104" s="206"/>
      <c r="E104" s="193"/>
      <c r="F104" s="272"/>
      <c r="G104" s="273"/>
      <c r="H104" s="274"/>
      <c r="I104" s="218"/>
      <c r="J104" s="207"/>
    </row>
    <row r="105" spans="1:10" ht="33.75" customHeight="1">
      <c r="A105" s="191"/>
      <c r="B105" s="249" t="s">
        <v>104</v>
      </c>
      <c r="C105" s="251"/>
      <c r="D105" s="208" t="e">
        <f>I105/I107</f>
        <v>#DIV/0!</v>
      </c>
      <c r="E105" s="182" t="e">
        <f>C105/D105</f>
        <v>#DIV/0!</v>
      </c>
      <c r="F105" s="200" t="s">
        <v>267</v>
      </c>
      <c r="G105" s="200"/>
      <c r="H105" s="200"/>
      <c r="I105" s="17"/>
      <c r="J105" s="194"/>
    </row>
    <row r="106" spans="1:10" ht="33.75" customHeight="1">
      <c r="A106" s="191"/>
      <c r="B106" s="256"/>
      <c r="C106" s="255"/>
      <c r="D106" s="209"/>
      <c r="E106" s="224"/>
      <c r="F106" s="200" t="s">
        <v>106</v>
      </c>
      <c r="G106" s="200"/>
      <c r="H106" s="200"/>
      <c r="I106" s="17"/>
      <c r="J106" s="195"/>
    </row>
    <row r="107" spans="1:10" ht="33.75" customHeight="1">
      <c r="A107" s="191"/>
      <c r="B107" s="256"/>
      <c r="C107" s="255"/>
      <c r="D107" s="209"/>
      <c r="E107" s="224"/>
      <c r="F107" s="200" t="s">
        <v>107</v>
      </c>
      <c r="G107" s="200"/>
      <c r="H107" s="200"/>
      <c r="I107" s="17"/>
      <c r="J107" s="195"/>
    </row>
    <row r="108" spans="1:10" ht="29.25" customHeight="1">
      <c r="A108" s="191"/>
      <c r="B108" s="256"/>
      <c r="C108" s="255"/>
      <c r="D108" s="209"/>
      <c r="E108" s="224"/>
      <c r="F108" s="200" t="s">
        <v>108</v>
      </c>
      <c r="G108" s="200"/>
      <c r="H108" s="200"/>
      <c r="I108" s="17"/>
      <c r="J108" s="195"/>
    </row>
    <row r="109" spans="1:10" ht="29.25" customHeight="1">
      <c r="A109" s="191"/>
      <c r="B109" s="250"/>
      <c r="C109" s="252"/>
      <c r="D109" s="210"/>
      <c r="E109" s="183"/>
      <c r="F109" s="221" t="s">
        <v>109</v>
      </c>
      <c r="G109" s="222"/>
      <c r="H109" s="223"/>
      <c r="I109" s="17"/>
      <c r="J109" s="196"/>
    </row>
    <row r="110" spans="1:10" ht="39.75" customHeight="1">
      <c r="A110" s="191"/>
      <c r="B110" s="189" t="s">
        <v>110</v>
      </c>
      <c r="C110" s="190"/>
      <c r="D110" s="188" t="e">
        <f>(I103-I110)/I110</f>
        <v>#DIV/0!</v>
      </c>
      <c r="E110" s="193" t="e">
        <f>D110/C110</f>
        <v>#DIV/0!</v>
      </c>
      <c r="F110" s="192" t="s">
        <v>111</v>
      </c>
      <c r="G110" s="192"/>
      <c r="H110" s="192"/>
      <c r="I110" s="17"/>
      <c r="J110" s="207"/>
    </row>
    <row r="111" spans="1:10" ht="33.75" customHeight="1">
      <c r="A111" s="191"/>
      <c r="B111" s="189"/>
      <c r="C111" s="190"/>
      <c r="D111" s="188"/>
      <c r="E111" s="193"/>
      <c r="F111" s="192" t="s">
        <v>112</v>
      </c>
      <c r="G111" s="192"/>
      <c r="H111" s="192"/>
      <c r="I111" s="17"/>
      <c r="J111" s="207"/>
    </row>
    <row r="112" spans="1:10" ht="33.75" customHeight="1">
      <c r="A112" s="191"/>
      <c r="B112" s="189"/>
      <c r="C112" s="190"/>
      <c r="D112" s="188"/>
      <c r="E112" s="193"/>
      <c r="F112" s="201" t="s">
        <v>113</v>
      </c>
      <c r="G112" s="201"/>
      <c r="H112" s="201"/>
      <c r="I112" s="17"/>
      <c r="J112" s="207"/>
    </row>
    <row r="113" spans="1:10" ht="36.75" customHeight="1">
      <c r="A113" s="191" t="s">
        <v>114</v>
      </c>
      <c r="B113" s="249" t="s">
        <v>115</v>
      </c>
      <c r="C113" s="251"/>
      <c r="D113" s="253">
        <f>I113*100/I103</f>
        <v>0</v>
      </c>
      <c r="E113" s="182" t="e">
        <f>D113/C113</f>
        <v>#DIV/0!</v>
      </c>
      <c r="F113" s="192" t="s">
        <v>116</v>
      </c>
      <c r="G113" s="192"/>
      <c r="H113" s="192"/>
      <c r="I113" s="17"/>
      <c r="J113" s="207"/>
    </row>
    <row r="114" spans="1:10" ht="38.25" customHeight="1">
      <c r="A114" s="191"/>
      <c r="B114" s="250"/>
      <c r="C114" s="252"/>
      <c r="D114" s="254"/>
      <c r="E114" s="183"/>
      <c r="F114" s="285" t="s">
        <v>117</v>
      </c>
      <c r="G114" s="286"/>
      <c r="H114" s="287"/>
      <c r="I114" s="17"/>
      <c r="J114" s="207"/>
    </row>
    <row r="115" spans="1:10" ht="60" customHeight="1">
      <c r="A115" s="191"/>
      <c r="B115" s="27" t="s">
        <v>118</v>
      </c>
      <c r="C115" s="38"/>
      <c r="D115" s="67">
        <f>I115/(I103-I106)</f>
        <v>0</v>
      </c>
      <c r="E115" s="28" t="e">
        <f>D115/C115</f>
        <v>#DIV/0!</v>
      </c>
      <c r="F115" s="192" t="s">
        <v>119</v>
      </c>
      <c r="G115" s="192"/>
      <c r="H115" s="192"/>
      <c r="I115" s="17"/>
      <c r="J115" s="43"/>
    </row>
    <row r="116" spans="1:10" ht="18">
      <c r="A116" s="282" t="s">
        <v>120</v>
      </c>
      <c r="B116" s="282"/>
      <c r="C116" s="282"/>
      <c r="D116" s="282"/>
      <c r="E116" s="282"/>
      <c r="F116" s="282"/>
      <c r="G116" s="282"/>
      <c r="H116" s="282"/>
      <c r="I116" s="282"/>
      <c r="J116" s="282"/>
    </row>
    <row r="117" spans="1:10" ht="33.75" customHeight="1">
      <c r="A117" s="197" t="s">
        <v>121</v>
      </c>
      <c r="B117" s="249" t="s">
        <v>122</v>
      </c>
      <c r="C117" s="251"/>
      <c r="D117" s="242">
        <f>I117+I119+I120+I121</f>
        <v>0</v>
      </c>
      <c r="E117" s="239" t="e">
        <f>D117/C117</f>
        <v>#DIV/0!</v>
      </c>
      <c r="F117" s="192" t="s">
        <v>123</v>
      </c>
      <c r="G117" s="192"/>
      <c r="H117" s="192"/>
      <c r="I117" s="17"/>
      <c r="J117" s="194"/>
    </row>
    <row r="118" spans="1:10" ht="36.75" customHeight="1">
      <c r="A118" s="198"/>
      <c r="B118" s="256"/>
      <c r="C118" s="255"/>
      <c r="D118" s="243"/>
      <c r="E118" s="240"/>
      <c r="F118" s="200" t="s">
        <v>124</v>
      </c>
      <c r="G118" s="200"/>
      <c r="H118" s="200"/>
      <c r="I118" s="17"/>
      <c r="J118" s="195"/>
    </row>
    <row r="119" spans="1:10" ht="33.75" customHeight="1">
      <c r="A119" s="198"/>
      <c r="B119" s="256"/>
      <c r="C119" s="255"/>
      <c r="D119" s="243"/>
      <c r="E119" s="240"/>
      <c r="F119" s="192" t="s">
        <v>125</v>
      </c>
      <c r="G119" s="192"/>
      <c r="H119" s="192"/>
      <c r="I119" s="17"/>
      <c r="J119" s="195"/>
    </row>
    <row r="120" spans="1:10" ht="33.75" customHeight="1">
      <c r="A120" s="198"/>
      <c r="B120" s="256"/>
      <c r="C120" s="255"/>
      <c r="D120" s="243"/>
      <c r="E120" s="240"/>
      <c r="F120" s="192" t="s">
        <v>126</v>
      </c>
      <c r="G120" s="192"/>
      <c r="H120" s="192"/>
      <c r="I120" s="17"/>
      <c r="J120" s="195"/>
    </row>
    <row r="121" spans="1:10" ht="21.75" customHeight="1">
      <c r="A121" s="198"/>
      <c r="B121" s="250"/>
      <c r="C121" s="252"/>
      <c r="D121" s="244"/>
      <c r="E121" s="241"/>
      <c r="F121" s="221" t="s">
        <v>127</v>
      </c>
      <c r="G121" s="222"/>
      <c r="H121" s="223"/>
      <c r="I121" s="17"/>
      <c r="J121" s="196"/>
    </row>
    <row r="122" spans="1:10" ht="33.75" customHeight="1">
      <c r="A122" s="198"/>
      <c r="B122" s="249" t="s">
        <v>128</v>
      </c>
      <c r="C122" s="251"/>
      <c r="D122" s="242">
        <f>SUM(I122+I128+I129+I130)</f>
        <v>0</v>
      </c>
      <c r="E122" s="239" t="e">
        <f>D122/C122</f>
        <v>#DIV/0!</v>
      </c>
      <c r="F122" s="192" t="s">
        <v>129</v>
      </c>
      <c r="G122" s="192"/>
      <c r="H122" s="192"/>
      <c r="I122" s="92">
        <f>SUM(I123:I127)</f>
        <v>0</v>
      </c>
      <c r="J122" s="194"/>
    </row>
    <row r="123" spans="1:10" ht="33.75" customHeight="1">
      <c r="A123" s="198"/>
      <c r="B123" s="256"/>
      <c r="C123" s="255"/>
      <c r="D123" s="243"/>
      <c r="E123" s="240"/>
      <c r="F123" s="184" t="s">
        <v>130</v>
      </c>
      <c r="G123" s="185"/>
      <c r="H123" s="186"/>
      <c r="I123" s="26"/>
      <c r="J123" s="195"/>
    </row>
    <row r="124" spans="1:10" ht="33.75" customHeight="1">
      <c r="A124" s="198"/>
      <c r="B124" s="256"/>
      <c r="C124" s="255"/>
      <c r="D124" s="243"/>
      <c r="E124" s="240"/>
      <c r="F124" s="184" t="s">
        <v>131</v>
      </c>
      <c r="G124" s="185"/>
      <c r="H124" s="186"/>
      <c r="I124" s="26"/>
      <c r="J124" s="195"/>
    </row>
    <row r="125" spans="1:10" ht="33.75" customHeight="1">
      <c r="A125" s="198"/>
      <c r="B125" s="256"/>
      <c r="C125" s="255"/>
      <c r="D125" s="243"/>
      <c r="E125" s="240"/>
      <c r="F125" s="184" t="s">
        <v>132</v>
      </c>
      <c r="G125" s="185"/>
      <c r="H125" s="186"/>
      <c r="I125" s="26"/>
      <c r="J125" s="195"/>
    </row>
    <row r="126" spans="1:10" ht="33.75" customHeight="1">
      <c r="A126" s="198"/>
      <c r="B126" s="256"/>
      <c r="C126" s="255"/>
      <c r="D126" s="243"/>
      <c r="E126" s="240"/>
      <c r="F126" s="184" t="s">
        <v>133</v>
      </c>
      <c r="G126" s="185"/>
      <c r="H126" s="186"/>
      <c r="I126" s="26"/>
      <c r="J126" s="195"/>
    </row>
    <row r="127" spans="1:10" ht="33.75" customHeight="1">
      <c r="A127" s="198"/>
      <c r="B127" s="256"/>
      <c r="C127" s="255"/>
      <c r="D127" s="243"/>
      <c r="E127" s="240"/>
      <c r="F127" s="184" t="s">
        <v>134</v>
      </c>
      <c r="G127" s="185"/>
      <c r="H127" s="186"/>
      <c r="I127" s="26"/>
      <c r="J127" s="195"/>
    </row>
    <row r="128" spans="1:10" ht="27.75" customHeight="1">
      <c r="A128" s="198"/>
      <c r="B128" s="256"/>
      <c r="C128" s="255"/>
      <c r="D128" s="243"/>
      <c r="E128" s="240"/>
      <c r="F128" s="192" t="s">
        <v>135</v>
      </c>
      <c r="G128" s="192"/>
      <c r="H128" s="192"/>
      <c r="I128" s="17"/>
      <c r="J128" s="195"/>
    </row>
    <row r="129" spans="1:10" ht="27.75" customHeight="1">
      <c r="A129" s="198"/>
      <c r="B129" s="256"/>
      <c r="C129" s="255"/>
      <c r="D129" s="243"/>
      <c r="E129" s="240"/>
      <c r="F129" s="192" t="s">
        <v>136</v>
      </c>
      <c r="G129" s="192"/>
      <c r="H129" s="192"/>
      <c r="I129" s="17"/>
      <c r="J129" s="195"/>
    </row>
    <row r="130" spans="1:10" ht="27.75" customHeight="1">
      <c r="A130" s="198"/>
      <c r="B130" s="250"/>
      <c r="C130" s="252"/>
      <c r="D130" s="244"/>
      <c r="E130" s="241"/>
      <c r="F130" s="221" t="s">
        <v>137</v>
      </c>
      <c r="G130" s="222"/>
      <c r="H130" s="223"/>
      <c r="I130" s="17"/>
      <c r="J130" s="196"/>
    </row>
    <row r="131" spans="1:10" ht="18">
      <c r="A131" s="319" t="s">
        <v>138</v>
      </c>
      <c r="B131" s="320"/>
      <c r="C131" s="320"/>
      <c r="D131" s="320"/>
      <c r="E131" s="320"/>
      <c r="F131" s="320"/>
      <c r="G131" s="320"/>
      <c r="H131" s="320"/>
      <c r="I131" s="320"/>
      <c r="J131" s="321"/>
    </row>
    <row r="132" spans="1:10" ht="33.75" customHeight="1">
      <c r="A132" s="191" t="s">
        <v>139</v>
      </c>
      <c r="B132" s="189" t="s">
        <v>140</v>
      </c>
      <c r="C132" s="190"/>
      <c r="D132" s="188" t="e">
        <f>I138/(I132+I133+I135-I136-I137)</f>
        <v>#DIV/0!</v>
      </c>
      <c r="E132" s="193" t="e">
        <f>C132/D132</f>
        <v>#DIV/0!</v>
      </c>
      <c r="F132" s="221" t="s">
        <v>141</v>
      </c>
      <c r="G132" s="222"/>
      <c r="H132" s="223"/>
      <c r="I132" s="17"/>
      <c r="J132" s="207"/>
    </row>
    <row r="133" spans="1:10" ht="33.75" customHeight="1">
      <c r="A133" s="191"/>
      <c r="B133" s="189"/>
      <c r="C133" s="190"/>
      <c r="D133" s="188"/>
      <c r="E133" s="193"/>
      <c r="F133" s="221" t="s">
        <v>142</v>
      </c>
      <c r="G133" s="222"/>
      <c r="H133" s="223"/>
      <c r="I133" s="17"/>
      <c r="J133" s="207"/>
    </row>
    <row r="134" spans="1:10" ht="33.75" customHeight="1">
      <c r="A134" s="191"/>
      <c r="B134" s="189"/>
      <c r="C134" s="190"/>
      <c r="D134" s="188"/>
      <c r="E134" s="193"/>
      <c r="F134" s="285" t="s">
        <v>143</v>
      </c>
      <c r="G134" s="286"/>
      <c r="H134" s="287"/>
      <c r="I134" s="17"/>
      <c r="J134" s="207"/>
    </row>
    <row r="135" spans="1:10" ht="46.5" customHeight="1">
      <c r="A135" s="191"/>
      <c r="B135" s="189"/>
      <c r="C135" s="190"/>
      <c r="D135" s="188"/>
      <c r="E135" s="193"/>
      <c r="F135" s="221" t="s">
        <v>144</v>
      </c>
      <c r="G135" s="222"/>
      <c r="H135" s="223"/>
      <c r="I135" s="17"/>
      <c r="J135" s="207"/>
    </row>
    <row r="136" spans="1:10" ht="43.5" customHeight="1">
      <c r="A136" s="191"/>
      <c r="B136" s="189"/>
      <c r="C136" s="190"/>
      <c r="D136" s="188"/>
      <c r="E136" s="193"/>
      <c r="F136" s="192" t="s">
        <v>145</v>
      </c>
      <c r="G136" s="192"/>
      <c r="H136" s="192"/>
      <c r="I136" s="17"/>
      <c r="J136" s="207"/>
    </row>
    <row r="137" spans="1:10" ht="33.75" customHeight="1">
      <c r="A137" s="191"/>
      <c r="B137" s="189"/>
      <c r="C137" s="190"/>
      <c r="D137" s="188"/>
      <c r="E137" s="193"/>
      <c r="F137" s="192" t="s">
        <v>146</v>
      </c>
      <c r="G137" s="192"/>
      <c r="H137" s="192"/>
      <c r="I137" s="17"/>
      <c r="J137" s="207"/>
    </row>
    <row r="138" spans="1:10" ht="48.75" customHeight="1">
      <c r="A138" s="191"/>
      <c r="B138" s="189"/>
      <c r="C138" s="190"/>
      <c r="D138" s="188"/>
      <c r="E138" s="193"/>
      <c r="F138" s="192" t="s">
        <v>268</v>
      </c>
      <c r="G138" s="192"/>
      <c r="H138" s="192"/>
      <c r="I138" s="17"/>
      <c r="J138" s="207"/>
    </row>
    <row r="139" spans="1:10" ht="33.75" customHeight="1">
      <c r="A139" s="191"/>
      <c r="B139" s="189"/>
      <c r="C139" s="190"/>
      <c r="D139" s="188"/>
      <c r="E139" s="193"/>
      <c r="F139" s="200" t="s">
        <v>148</v>
      </c>
      <c r="G139" s="200"/>
      <c r="H139" s="200"/>
      <c r="I139" s="17"/>
      <c r="J139" s="207"/>
    </row>
    <row r="140" spans="1:10" ht="33.75" customHeight="1">
      <c r="A140" s="191" t="s">
        <v>149</v>
      </c>
      <c r="B140" s="189" t="s">
        <v>150</v>
      </c>
      <c r="C140" s="190"/>
      <c r="D140" s="188" t="e">
        <f>I145/I140</f>
        <v>#DIV/0!</v>
      </c>
      <c r="E140" s="193" t="e">
        <f>C140/D140</f>
        <v>#DIV/0!</v>
      </c>
      <c r="F140" s="192" t="s">
        <v>269</v>
      </c>
      <c r="G140" s="192"/>
      <c r="H140" s="192"/>
      <c r="I140" s="19">
        <f>SUM(I141:I142)</f>
        <v>0</v>
      </c>
      <c r="J140" s="207"/>
    </row>
    <row r="141" spans="1:10" ht="33.75" customHeight="1">
      <c r="A141" s="191"/>
      <c r="B141" s="189"/>
      <c r="C141" s="190"/>
      <c r="D141" s="188"/>
      <c r="E141" s="193"/>
      <c r="F141" s="201" t="s">
        <v>152</v>
      </c>
      <c r="G141" s="201"/>
      <c r="H141" s="201"/>
      <c r="I141" s="17"/>
      <c r="J141" s="207"/>
    </row>
    <row r="142" spans="1:10" ht="48.75" customHeight="1">
      <c r="A142" s="191"/>
      <c r="B142" s="189"/>
      <c r="C142" s="190"/>
      <c r="D142" s="188"/>
      <c r="E142" s="193"/>
      <c r="F142" s="201" t="s">
        <v>153</v>
      </c>
      <c r="G142" s="201"/>
      <c r="H142" s="201"/>
      <c r="I142" s="17"/>
      <c r="J142" s="207"/>
    </row>
    <row r="143" spans="1:10" ht="48.75" customHeight="1">
      <c r="A143" s="191"/>
      <c r="B143" s="189" t="s">
        <v>154</v>
      </c>
      <c r="C143" s="190"/>
      <c r="D143" s="188" t="e">
        <f>I145/I143</f>
        <v>#DIV/0!</v>
      </c>
      <c r="E143" s="193" t="e">
        <f>C143/D143</f>
        <v>#DIV/0!</v>
      </c>
      <c r="F143" s="192" t="s">
        <v>155</v>
      </c>
      <c r="G143" s="192"/>
      <c r="H143" s="192"/>
      <c r="I143" s="17"/>
      <c r="J143" s="207"/>
    </row>
    <row r="144" spans="1:10" ht="33.75" customHeight="1">
      <c r="A144" s="191"/>
      <c r="B144" s="189"/>
      <c r="C144" s="190"/>
      <c r="D144" s="188"/>
      <c r="E144" s="193"/>
      <c r="F144" s="192" t="s">
        <v>156</v>
      </c>
      <c r="G144" s="192"/>
      <c r="H144" s="192"/>
      <c r="I144" s="17"/>
      <c r="J144" s="207"/>
    </row>
    <row r="145" spans="1:10" ht="33.75" customHeight="1">
      <c r="A145" s="191"/>
      <c r="B145" s="189"/>
      <c r="C145" s="190"/>
      <c r="D145" s="188"/>
      <c r="E145" s="193"/>
      <c r="F145" s="192" t="s">
        <v>157</v>
      </c>
      <c r="G145" s="192"/>
      <c r="H145" s="192"/>
      <c r="I145" s="17"/>
      <c r="J145" s="207"/>
    </row>
    <row r="146" spans="1:10" ht="18">
      <c r="A146" s="187" t="s">
        <v>158</v>
      </c>
      <c r="B146" s="187"/>
      <c r="C146" s="187"/>
      <c r="D146" s="187"/>
      <c r="E146" s="187"/>
      <c r="F146" s="187"/>
      <c r="G146" s="187"/>
      <c r="H146" s="187"/>
      <c r="I146" s="187"/>
      <c r="J146" s="187"/>
    </row>
    <row r="147" spans="1:10" ht="33.75" customHeight="1">
      <c r="A147" s="191" t="s">
        <v>159</v>
      </c>
      <c r="B147" s="279" t="s">
        <v>160</v>
      </c>
      <c r="C147" s="220"/>
      <c r="D147" s="188" t="e">
        <f>I148/I147*100</f>
        <v>#DIV/0!</v>
      </c>
      <c r="E147" s="193" t="e">
        <f>+D147/C147</f>
        <v>#DIV/0!</v>
      </c>
      <c r="F147" s="280" t="s">
        <v>161</v>
      </c>
      <c r="G147" s="280"/>
      <c r="H147" s="280"/>
      <c r="I147" s="31"/>
      <c r="J147" s="207"/>
    </row>
    <row r="148" spans="1:10" ht="75.75" customHeight="1">
      <c r="A148" s="191"/>
      <c r="B148" s="279"/>
      <c r="C148" s="220"/>
      <c r="D148" s="188"/>
      <c r="E148" s="193"/>
      <c r="F148" s="280" t="s">
        <v>162</v>
      </c>
      <c r="G148" s="280"/>
      <c r="H148" s="280"/>
      <c r="I148" s="31"/>
      <c r="J148" s="207"/>
    </row>
    <row r="149" spans="1:10" ht="18">
      <c r="A149" s="187" t="s">
        <v>163</v>
      </c>
      <c r="B149" s="187"/>
      <c r="C149" s="187"/>
      <c r="D149" s="187"/>
      <c r="E149" s="187"/>
      <c r="F149" s="187"/>
      <c r="G149" s="187"/>
      <c r="H149" s="187"/>
      <c r="I149" s="187"/>
      <c r="J149" s="187"/>
    </row>
    <row r="150" spans="1:10" ht="51.75" customHeight="1">
      <c r="A150" s="191" t="s">
        <v>164</v>
      </c>
      <c r="B150" s="93" t="s">
        <v>165</v>
      </c>
      <c r="C150" s="38"/>
      <c r="D150" s="26"/>
      <c r="E150" s="99"/>
      <c r="F150" s="316"/>
      <c r="G150" s="317"/>
      <c r="H150" s="317"/>
      <c r="I150" s="318"/>
      <c r="J150" s="94" t="s">
        <v>166</v>
      </c>
    </row>
    <row r="151" spans="1:10" ht="73.5" customHeight="1">
      <c r="A151" s="191"/>
      <c r="B151" s="189" t="s">
        <v>167</v>
      </c>
      <c r="C151" s="251"/>
      <c r="D151" s="188" t="e">
        <f>I152/I151*100</f>
        <v>#DIV/0!</v>
      </c>
      <c r="E151" s="182" t="e">
        <f>+D151/C151</f>
        <v>#DIV/0!</v>
      </c>
      <c r="F151" s="221" t="s">
        <v>168</v>
      </c>
      <c r="G151" s="222"/>
      <c r="H151" s="223"/>
      <c r="I151" s="29"/>
      <c r="J151" s="119"/>
    </row>
    <row r="152" spans="1:10" ht="73.5" customHeight="1">
      <c r="A152" s="191"/>
      <c r="B152" s="189"/>
      <c r="C152" s="252"/>
      <c r="D152" s="188"/>
      <c r="E152" s="183"/>
      <c r="F152" s="221" t="s">
        <v>169</v>
      </c>
      <c r="G152" s="222"/>
      <c r="H152" s="223"/>
      <c r="I152" s="29"/>
      <c r="J152" s="91" t="s">
        <v>166</v>
      </c>
    </row>
    <row r="154" spans="1:10" ht="15.6">
      <c r="A154" s="7"/>
      <c r="B154" s="7"/>
      <c r="C154" s="277"/>
      <c r="D154" s="277"/>
      <c r="E154" s="277"/>
    </row>
    <row r="155" spans="1:10" ht="15.6">
      <c r="A155" s="78"/>
      <c r="B155" s="78"/>
      <c r="C155" s="278"/>
      <c r="D155" s="278"/>
      <c r="E155" s="278"/>
    </row>
    <row r="156" spans="1:10">
      <c r="A156" s="8" t="s">
        <v>171</v>
      </c>
      <c r="B156" s="8" t="s">
        <v>172</v>
      </c>
      <c r="C156" s="276" t="s">
        <v>173</v>
      </c>
      <c r="D156" s="276"/>
      <c r="E156" s="276"/>
    </row>
    <row r="157" spans="1:10" customFormat="1">
      <c r="C157" s="54"/>
      <c r="D157" s="54"/>
    </row>
    <row r="158" spans="1:10" customFormat="1">
      <c r="C158" s="54"/>
      <c r="D158" s="54"/>
    </row>
  </sheetData>
  <sheetProtection algorithmName="SHA-512" hashValue="UCD/yf52Q0lC8wYrPnHCo1uoMQX2DWsQjN1Z4zITGnJHFPA1eIdYlvohsXGnAvXWL/oUNRN0JCyJKR3Kd0YT/Q==" saltValue="u18/0oJkG8tFLPiDw8qzLg==" spinCount="100000" sheet="1" formatCells="0" formatColumns="0" formatRows="0" selectLockedCells="1"/>
  <mergeCells count="323">
    <mergeCell ref="A10:D10"/>
    <mergeCell ref="F103:H104"/>
    <mergeCell ref="I103:I104"/>
    <mergeCell ref="A49:A56"/>
    <mergeCell ref="C98:C99"/>
    <mergeCell ref="A103:A112"/>
    <mergeCell ref="B105:B109"/>
    <mergeCell ref="C105:C109"/>
    <mergeCell ref="D105:D109"/>
    <mergeCell ref="F68:H68"/>
    <mergeCell ref="F69:H69"/>
    <mergeCell ref="E65:E66"/>
    <mergeCell ref="F65:H65"/>
    <mergeCell ref="F66:H66"/>
    <mergeCell ref="F67:H67"/>
    <mergeCell ref="B65:B66"/>
    <mergeCell ref="C65:C66"/>
    <mergeCell ref="D65:D66"/>
    <mergeCell ref="C83:C84"/>
    <mergeCell ref="E105:E109"/>
    <mergeCell ref="B86:B90"/>
    <mergeCell ref="C86:C90"/>
    <mergeCell ref="D86:D90"/>
    <mergeCell ref="E86:E90"/>
    <mergeCell ref="F16:H16"/>
    <mergeCell ref="I1:J1"/>
    <mergeCell ref="I2:J2"/>
    <mergeCell ref="I3:J3"/>
    <mergeCell ref="I4:J4"/>
    <mergeCell ref="I5:J5"/>
    <mergeCell ref="I6:J6"/>
    <mergeCell ref="A18:A24"/>
    <mergeCell ref="B18:B20"/>
    <mergeCell ref="C18:C20"/>
    <mergeCell ref="D18:D20"/>
    <mergeCell ref="E18:E20"/>
    <mergeCell ref="F18:H18"/>
    <mergeCell ref="J18:J20"/>
    <mergeCell ref="F19:H19"/>
    <mergeCell ref="J22:J24"/>
    <mergeCell ref="F23:H23"/>
    <mergeCell ref="F24:H24"/>
    <mergeCell ref="F20:H20"/>
    <mergeCell ref="F21:H21"/>
    <mergeCell ref="B22:B24"/>
    <mergeCell ref="C22:C24"/>
    <mergeCell ref="D22:D24"/>
    <mergeCell ref="A8:J8"/>
    <mergeCell ref="F34:H34"/>
    <mergeCell ref="F35:H35"/>
    <mergeCell ref="F36:H36"/>
    <mergeCell ref="F31:H31"/>
    <mergeCell ref="B33:B36"/>
    <mergeCell ref="E22:E24"/>
    <mergeCell ref="F22:H22"/>
    <mergeCell ref="F37:H37"/>
    <mergeCell ref="F26:H26"/>
    <mergeCell ref="F27:H27"/>
    <mergeCell ref="F28:H28"/>
    <mergeCell ref="F32:H32"/>
    <mergeCell ref="F25:H25"/>
    <mergeCell ref="A17:J17"/>
    <mergeCell ref="J33:J36"/>
    <mergeCell ref="E10:F10"/>
    <mergeCell ref="A11:D11"/>
    <mergeCell ref="E11:F11"/>
    <mergeCell ref="A12:D12"/>
    <mergeCell ref="E12:F12"/>
    <mergeCell ref="D25:D32"/>
    <mergeCell ref="E25:E32"/>
    <mergeCell ref="F29:H29"/>
    <mergeCell ref="F30:H30"/>
    <mergeCell ref="C33:C36"/>
    <mergeCell ref="D33:D36"/>
    <mergeCell ref="E33:E36"/>
    <mergeCell ref="F33:H33"/>
    <mergeCell ref="A13:D13"/>
    <mergeCell ref="E13:F13"/>
    <mergeCell ref="A14:D14"/>
    <mergeCell ref="E14:F14"/>
    <mergeCell ref="A15:D15"/>
    <mergeCell ref="E15:F15"/>
    <mergeCell ref="A25:A48"/>
    <mergeCell ref="B25:B32"/>
    <mergeCell ref="C25:C32"/>
    <mergeCell ref="F48:H48"/>
    <mergeCell ref="B40:B41"/>
    <mergeCell ref="C40:C41"/>
    <mergeCell ref="D40:D41"/>
    <mergeCell ref="E40:E41"/>
    <mergeCell ref="F40:H40"/>
    <mergeCell ref="B42:B46"/>
    <mergeCell ref="C42:C46"/>
    <mergeCell ref="D42:D46"/>
    <mergeCell ref="F38:H38"/>
    <mergeCell ref="F39:H39"/>
    <mergeCell ref="B37:B39"/>
    <mergeCell ref="C37:C39"/>
    <mergeCell ref="D37:D39"/>
    <mergeCell ref="J25:J32"/>
    <mergeCell ref="E37:E39"/>
    <mergeCell ref="F52:H52"/>
    <mergeCell ref="F53:H53"/>
    <mergeCell ref="I49:I51"/>
    <mergeCell ref="J49:J51"/>
    <mergeCell ref="E52:E54"/>
    <mergeCell ref="J52:J54"/>
    <mergeCell ref="F45:H45"/>
    <mergeCell ref="J40:J41"/>
    <mergeCell ref="F41:H41"/>
    <mergeCell ref="E42:E46"/>
    <mergeCell ref="F42:H42"/>
    <mergeCell ref="J42:J46"/>
    <mergeCell ref="F43:H43"/>
    <mergeCell ref="F44:H44"/>
    <mergeCell ref="F54:H54"/>
    <mergeCell ref="J37:J39"/>
    <mergeCell ref="J47:J48"/>
    <mergeCell ref="A85:A90"/>
    <mergeCell ref="F55:H55"/>
    <mergeCell ref="F46:H46"/>
    <mergeCell ref="B47:B48"/>
    <mergeCell ref="C47:C48"/>
    <mergeCell ref="D47:D48"/>
    <mergeCell ref="E47:E48"/>
    <mergeCell ref="F47:H47"/>
    <mergeCell ref="F49:H51"/>
    <mergeCell ref="B52:B54"/>
    <mergeCell ref="C52:C54"/>
    <mergeCell ref="D52:D54"/>
    <mergeCell ref="F86:H86"/>
    <mergeCell ref="F90:H90"/>
    <mergeCell ref="E83:E84"/>
    <mergeCell ref="F83:H83"/>
    <mergeCell ref="D83:D84"/>
    <mergeCell ref="F89:H89"/>
    <mergeCell ref="F87:H87"/>
    <mergeCell ref="B68:B69"/>
    <mergeCell ref="C68:C69"/>
    <mergeCell ref="F73:H73"/>
    <mergeCell ref="F74:H74"/>
    <mergeCell ref="F75:H75"/>
    <mergeCell ref="A117:A130"/>
    <mergeCell ref="J86:J90"/>
    <mergeCell ref="F143:H143"/>
    <mergeCell ref="F105:H105"/>
    <mergeCell ref="F136:H136"/>
    <mergeCell ref="F115:H115"/>
    <mergeCell ref="F117:H117"/>
    <mergeCell ref="F118:H118"/>
    <mergeCell ref="F119:H119"/>
    <mergeCell ref="F120:H120"/>
    <mergeCell ref="F121:H121"/>
    <mergeCell ref="J93:J97"/>
    <mergeCell ref="F94:H94"/>
    <mergeCell ref="F95:H95"/>
    <mergeCell ref="F96:H96"/>
    <mergeCell ref="F99:H99"/>
    <mergeCell ref="F100:I100"/>
    <mergeCell ref="A101:J101"/>
    <mergeCell ref="A91:A97"/>
    <mergeCell ref="B91:B92"/>
    <mergeCell ref="D98:D99"/>
    <mergeCell ref="E98:E99"/>
    <mergeCell ref="J91:J92"/>
    <mergeCell ref="F98:H98"/>
    <mergeCell ref="F144:H144"/>
    <mergeCell ref="F145:H145"/>
    <mergeCell ref="F137:H137"/>
    <mergeCell ref="F138:H138"/>
    <mergeCell ref="A98:A99"/>
    <mergeCell ref="F134:H134"/>
    <mergeCell ref="F135:H135"/>
    <mergeCell ref="A102:J102"/>
    <mergeCell ref="B103:B104"/>
    <mergeCell ref="C103:C104"/>
    <mergeCell ref="D103:D104"/>
    <mergeCell ref="E103:E104"/>
    <mergeCell ref="F106:H106"/>
    <mergeCell ref="F107:H107"/>
    <mergeCell ref="F108:H108"/>
    <mergeCell ref="F109:H109"/>
    <mergeCell ref="F110:H110"/>
    <mergeCell ref="F111:H111"/>
    <mergeCell ref="F113:H113"/>
    <mergeCell ref="J98:J99"/>
    <mergeCell ref="J103:J104"/>
    <mergeCell ref="E117:E121"/>
    <mergeCell ref="F112:H112"/>
    <mergeCell ref="A116:J116"/>
    <mergeCell ref="A72:A84"/>
    <mergeCell ref="F72:H72"/>
    <mergeCell ref="F81:H81"/>
    <mergeCell ref="F82:I82"/>
    <mergeCell ref="A57:A70"/>
    <mergeCell ref="B57:B62"/>
    <mergeCell ref="C57:C62"/>
    <mergeCell ref="D57:D62"/>
    <mergeCell ref="E57:E62"/>
    <mergeCell ref="B63:B64"/>
    <mergeCell ref="B83:B84"/>
    <mergeCell ref="E63:E64"/>
    <mergeCell ref="F63:H63"/>
    <mergeCell ref="F70:H70"/>
    <mergeCell ref="F64:H64"/>
    <mergeCell ref="A71:J71"/>
    <mergeCell ref="D68:D69"/>
    <mergeCell ref="E68:E69"/>
    <mergeCell ref="D63:D64"/>
    <mergeCell ref="F84:H84"/>
    <mergeCell ref="F76:H76"/>
    <mergeCell ref="J83:J84"/>
    <mergeCell ref="C63:C64"/>
    <mergeCell ref="J117:J121"/>
    <mergeCell ref="J105:J109"/>
    <mergeCell ref="B110:B112"/>
    <mergeCell ref="C110:C112"/>
    <mergeCell ref="D110:D112"/>
    <mergeCell ref="E110:E112"/>
    <mergeCell ref="J110:J112"/>
    <mergeCell ref="J63:J64"/>
    <mergeCell ref="J68:J69"/>
    <mergeCell ref="J65:J66"/>
    <mergeCell ref="D91:D92"/>
    <mergeCell ref="E91:E92"/>
    <mergeCell ref="F91:H91"/>
    <mergeCell ref="F92:H92"/>
    <mergeCell ref="B93:B97"/>
    <mergeCell ref="C93:C97"/>
    <mergeCell ref="D93:D97"/>
    <mergeCell ref="E93:E97"/>
    <mergeCell ref="F93:H93"/>
    <mergeCell ref="F97:H97"/>
    <mergeCell ref="F85:I85"/>
    <mergeCell ref="F88:H88"/>
    <mergeCell ref="C91:C92"/>
    <mergeCell ref="B98:B99"/>
    <mergeCell ref="F56:H56"/>
    <mergeCell ref="F77:H77"/>
    <mergeCell ref="F78:H78"/>
    <mergeCell ref="F79:H79"/>
    <mergeCell ref="J72:J79"/>
    <mergeCell ref="B72:B80"/>
    <mergeCell ref="D72:D80"/>
    <mergeCell ref="C72:C80"/>
    <mergeCell ref="E72:E80"/>
    <mergeCell ref="F80:H80"/>
    <mergeCell ref="J57:J62"/>
    <mergeCell ref="F59:H59"/>
    <mergeCell ref="F60:H60"/>
    <mergeCell ref="F61:H61"/>
    <mergeCell ref="F62:H62"/>
    <mergeCell ref="F58:H58"/>
    <mergeCell ref="F57:H57"/>
    <mergeCell ref="A113:A115"/>
    <mergeCell ref="B113:B114"/>
    <mergeCell ref="C113:C114"/>
    <mergeCell ref="D113:D114"/>
    <mergeCell ref="E113:E114"/>
    <mergeCell ref="J113:J114"/>
    <mergeCell ref="F114:H114"/>
    <mergeCell ref="F126:H126"/>
    <mergeCell ref="B122:B130"/>
    <mergeCell ref="C122:C130"/>
    <mergeCell ref="D122:D130"/>
    <mergeCell ref="E122:E130"/>
    <mergeCell ref="F122:H122"/>
    <mergeCell ref="J122:J130"/>
    <mergeCell ref="F123:H123"/>
    <mergeCell ref="F124:H124"/>
    <mergeCell ref="F125:H125"/>
    <mergeCell ref="F127:H127"/>
    <mergeCell ref="F128:H128"/>
    <mergeCell ref="F129:H129"/>
    <mergeCell ref="F130:H130"/>
    <mergeCell ref="B117:B121"/>
    <mergeCell ref="C117:C121"/>
    <mergeCell ref="D117:D121"/>
    <mergeCell ref="A131:J131"/>
    <mergeCell ref="A132:A139"/>
    <mergeCell ref="B132:B139"/>
    <mergeCell ref="C132:C139"/>
    <mergeCell ref="D132:D139"/>
    <mergeCell ref="E132:E139"/>
    <mergeCell ref="J132:J139"/>
    <mergeCell ref="A140:A145"/>
    <mergeCell ref="B140:B142"/>
    <mergeCell ref="C140:C142"/>
    <mergeCell ref="D140:D142"/>
    <mergeCell ref="E140:E142"/>
    <mergeCell ref="J140:J142"/>
    <mergeCell ref="F142:H142"/>
    <mergeCell ref="B143:B145"/>
    <mergeCell ref="C143:C145"/>
    <mergeCell ref="D143:D145"/>
    <mergeCell ref="E143:E145"/>
    <mergeCell ref="J143:J145"/>
    <mergeCell ref="F132:H132"/>
    <mergeCell ref="F133:H133"/>
    <mergeCell ref="F139:H139"/>
    <mergeCell ref="F140:H140"/>
    <mergeCell ref="F141:H141"/>
    <mergeCell ref="C154:E154"/>
    <mergeCell ref="C155:E155"/>
    <mergeCell ref="C156:E156"/>
    <mergeCell ref="A146:J146"/>
    <mergeCell ref="A147:A148"/>
    <mergeCell ref="B147:B148"/>
    <mergeCell ref="C147:C148"/>
    <mergeCell ref="D147:D148"/>
    <mergeCell ref="E147:E148"/>
    <mergeCell ref="F147:H147"/>
    <mergeCell ref="J147:J148"/>
    <mergeCell ref="F148:H148"/>
    <mergeCell ref="A149:J149"/>
    <mergeCell ref="A150:A152"/>
    <mergeCell ref="B151:B152"/>
    <mergeCell ref="C151:C152"/>
    <mergeCell ref="D151:D152"/>
    <mergeCell ref="E151:E152"/>
    <mergeCell ref="F151:H151"/>
    <mergeCell ref="F152:H152"/>
    <mergeCell ref="F150:I150"/>
  </mergeCells>
  <conditionalFormatting sqref="E91:E105 J91:J105 E110:E113 J110:J117 E115:E117">
    <cfRule type="expression" dxfId="33" priority="3">
      <formula>AND(OR($E91&gt;110%,$E91&lt;90%),ISBLANK($J91))</formula>
    </cfRule>
  </conditionalFormatting>
  <conditionalFormatting sqref="E122:E127 J122:J127">
    <cfRule type="expression" dxfId="32" priority="2">
      <formula>AND(OR($E122&gt;110%,$E122&lt;90%),ISBLANK($J122))</formula>
    </cfRule>
  </conditionalFormatting>
  <conditionalFormatting sqref="E131:E151 J131:J152">
    <cfRule type="expression" dxfId="31" priority="1">
      <formula>AND(OR($E131&gt;110%,$E131&lt;90%),ISBLANK($J131))</formula>
    </cfRule>
  </conditionalFormatting>
  <conditionalFormatting sqref="I11:J15">
    <cfRule type="expression" dxfId="30" priority="6">
      <formula>AND(OR($I11&gt;110%,$I11&lt;90%),ISBLANK($J11))</formula>
    </cfRule>
  </conditionalFormatting>
  <conditionalFormatting sqref="J18:J49 E18:E52 J52 E55:E72 J55:J72 E81:E86 J81:J86">
    <cfRule type="expression" dxfId="29" priority="4">
      <formula>AND(OR($E18&gt;110%,$E18&lt;90%),ISBLANK($J18))</formula>
    </cfRule>
  </conditionalFormatting>
  <pageMargins left="0.7" right="0.7" top="0.75" bottom="0.75" header="0.3" footer="0.3"/>
  <pageSetup paperSize="9" scale="65" fitToHeight="0" orientation="landscape" horizontalDpi="4294967294" verticalDpi="4294967294" r:id="rId1"/>
  <rowBreaks count="6" manualBreakCount="6">
    <brk id="15" max="9" man="1"/>
    <brk id="36" max="9" man="1"/>
    <brk id="62" max="9" man="1"/>
    <brk id="70" max="9" man="1"/>
    <brk id="90" max="9" man="1"/>
    <brk id="10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25"/>
  <sheetViews>
    <sheetView zoomScale="90" zoomScaleNormal="90" workbookViewId="0">
      <selection activeCell="I94" sqref="I94"/>
    </sheetView>
  </sheetViews>
  <sheetFormatPr defaultColWidth="9.44140625" defaultRowHeight="14.4"/>
  <cols>
    <col min="1" max="1" width="55.44140625" style="1" customWidth="1"/>
    <col min="2" max="2" width="27.44140625" style="1" customWidth="1"/>
    <col min="3" max="3" width="11.44140625" style="2" customWidth="1"/>
    <col min="4" max="4" width="12" style="2" customWidth="1"/>
    <col min="5" max="5" width="11.44140625" style="3" customWidth="1"/>
    <col min="6" max="6" width="21.44140625" style="1" customWidth="1"/>
    <col min="7" max="8" width="10.44140625" style="1" customWidth="1"/>
    <col min="9" max="9" width="10.44140625" style="39" customWidth="1"/>
    <col min="10" max="10" width="35.44140625" style="32" customWidth="1"/>
    <col min="11" max="11" width="14.44140625" style="1" customWidth="1"/>
    <col min="12" max="12" width="10" style="1" customWidth="1"/>
    <col min="13" max="16384" width="9.44140625" style="1"/>
  </cols>
  <sheetData>
    <row r="1" spans="1:10" ht="17.399999999999999">
      <c r="I1" s="377" t="s">
        <v>0</v>
      </c>
      <c r="J1" s="377"/>
    </row>
    <row r="2" spans="1:10" ht="17.399999999999999">
      <c r="I2" s="377" t="s">
        <v>1</v>
      </c>
      <c r="J2" s="377"/>
    </row>
    <row r="3" spans="1:10" ht="17.399999999999999">
      <c r="I3" s="377" t="s">
        <v>2</v>
      </c>
      <c r="J3" s="377"/>
    </row>
    <row r="4" spans="1:10" ht="17.399999999999999">
      <c r="I4" s="81" t="s">
        <v>174</v>
      </c>
      <c r="J4" s="81"/>
    </row>
    <row r="5" spans="1:10" ht="17.399999999999999">
      <c r="I5" s="227" t="s">
        <v>4</v>
      </c>
      <c r="J5" s="227"/>
    </row>
    <row r="6" spans="1:10" ht="17.399999999999999">
      <c r="I6" s="377" t="s">
        <v>5</v>
      </c>
      <c r="J6" s="377"/>
    </row>
    <row r="7" spans="1:10" ht="25.5" customHeight="1"/>
    <row r="8" spans="1:10" ht="69.75" customHeight="1">
      <c r="A8" s="228" t="s">
        <v>270</v>
      </c>
      <c r="B8" s="228"/>
      <c r="C8" s="228"/>
      <c r="D8" s="228"/>
      <c r="E8" s="228"/>
      <c r="F8" s="228"/>
      <c r="G8" s="228"/>
      <c r="H8" s="228"/>
      <c r="I8" s="228"/>
      <c r="J8" s="228"/>
    </row>
    <row r="9" spans="1:10" ht="26.25" customHeight="1">
      <c r="A9" s="4"/>
      <c r="B9" s="4"/>
      <c r="C9" s="5"/>
      <c r="D9" s="5"/>
      <c r="E9" s="5"/>
      <c r="F9" s="4"/>
      <c r="G9" s="4"/>
      <c r="H9" s="4"/>
      <c r="I9" s="5"/>
      <c r="J9" s="6"/>
    </row>
    <row r="10" spans="1:10" ht="67.5" customHeight="1">
      <c r="A10" s="315" t="s">
        <v>7</v>
      </c>
      <c r="B10" s="315"/>
      <c r="C10" s="315"/>
      <c r="D10" s="315"/>
      <c r="E10" s="310" t="s">
        <v>8</v>
      </c>
      <c r="F10" s="311"/>
      <c r="G10" s="11" t="s">
        <v>9</v>
      </c>
      <c r="H10" s="11" t="s">
        <v>10</v>
      </c>
      <c r="I10" s="63" t="s">
        <v>11</v>
      </c>
      <c r="J10" s="33" t="s">
        <v>12</v>
      </c>
    </row>
    <row r="11" spans="1:10" ht="63" customHeight="1">
      <c r="A11" s="313" t="s">
        <v>13</v>
      </c>
      <c r="B11" s="314"/>
      <c r="C11" s="314"/>
      <c r="D11" s="289"/>
      <c r="E11" s="313"/>
      <c r="F11" s="289"/>
      <c r="G11" s="14"/>
      <c r="H11" s="14"/>
      <c r="I11" s="15" t="e">
        <f>+H11/G11</f>
        <v>#DIV/0!</v>
      </c>
      <c r="J11" s="16"/>
    </row>
    <row r="12" spans="1:10" ht="66.75" customHeight="1">
      <c r="A12" s="313" t="s">
        <v>176</v>
      </c>
      <c r="B12" s="314"/>
      <c r="C12" s="314"/>
      <c r="D12" s="289"/>
      <c r="E12" s="313"/>
      <c r="F12" s="289"/>
      <c r="G12" s="14"/>
      <c r="H12" s="14"/>
      <c r="I12" s="15" t="e">
        <f>+H12/G12</f>
        <v>#DIV/0!</v>
      </c>
      <c r="J12" s="16"/>
    </row>
    <row r="13" spans="1:10" ht="67.5" customHeight="1">
      <c r="A13" s="313" t="s">
        <v>15</v>
      </c>
      <c r="B13" s="314"/>
      <c r="C13" s="314"/>
      <c r="D13" s="289"/>
      <c r="E13" s="313"/>
      <c r="F13" s="289"/>
      <c r="G13" s="14"/>
      <c r="H13" s="14"/>
      <c r="I13" s="15" t="e">
        <f>+H13/G13</f>
        <v>#DIV/0!</v>
      </c>
      <c r="J13" s="16"/>
    </row>
    <row r="14" spans="1:10" ht="67.5" customHeight="1">
      <c r="A14" s="296" t="s">
        <v>16</v>
      </c>
      <c r="B14" s="296"/>
      <c r="C14" s="296"/>
      <c r="D14" s="296"/>
      <c r="E14" s="313"/>
      <c r="F14" s="289"/>
      <c r="G14" s="14"/>
      <c r="H14" s="14"/>
      <c r="I14" s="15" t="e">
        <f t="shared" ref="I14:I15" si="0">+H14/G14</f>
        <v>#DIV/0!</v>
      </c>
      <c r="J14" s="16"/>
    </row>
    <row r="15" spans="1:10" ht="67.5" customHeight="1">
      <c r="A15" s="296" t="s">
        <v>18</v>
      </c>
      <c r="B15" s="296"/>
      <c r="C15" s="296"/>
      <c r="D15" s="296"/>
      <c r="E15" s="313"/>
      <c r="F15" s="289"/>
      <c r="G15" s="14"/>
      <c r="H15" s="14"/>
      <c r="I15" s="15" t="e">
        <f t="shared" si="0"/>
        <v>#DIV/0!</v>
      </c>
      <c r="J15" s="16"/>
    </row>
    <row r="16" spans="1:10" ht="51.75" customHeight="1">
      <c r="A16" s="20" t="s">
        <v>20</v>
      </c>
      <c r="B16" s="11" t="s">
        <v>271</v>
      </c>
      <c r="C16" s="13" t="s">
        <v>9</v>
      </c>
      <c r="D16" s="13" t="s">
        <v>10</v>
      </c>
      <c r="E16" s="12" t="s">
        <v>11</v>
      </c>
      <c r="F16" s="310" t="s">
        <v>272</v>
      </c>
      <c r="G16" s="378"/>
      <c r="H16" s="311"/>
      <c r="I16" s="40" t="s">
        <v>10</v>
      </c>
      <c r="J16" s="33" t="s">
        <v>12</v>
      </c>
    </row>
    <row r="17" spans="1:10" ht="24" customHeight="1">
      <c r="A17" s="379" t="s">
        <v>273</v>
      </c>
      <c r="B17" s="380"/>
      <c r="C17" s="380"/>
      <c r="D17" s="380"/>
      <c r="E17" s="380"/>
      <c r="F17" s="380"/>
      <c r="G17" s="380"/>
      <c r="H17" s="380"/>
      <c r="I17" s="380"/>
      <c r="J17" s="381"/>
    </row>
    <row r="18" spans="1:10" ht="33" customHeight="1">
      <c r="A18" s="370" t="s">
        <v>274</v>
      </c>
      <c r="B18" s="219" t="s">
        <v>275</v>
      </c>
      <c r="C18" s="363"/>
      <c r="D18" s="364" t="e">
        <f>I19/I18</f>
        <v>#DIV/0!</v>
      </c>
      <c r="E18" s="365" t="e">
        <f>D18/C18</f>
        <v>#DIV/0!</v>
      </c>
      <c r="F18" s="233" t="s">
        <v>276</v>
      </c>
      <c r="G18" s="234"/>
      <c r="H18" s="235"/>
      <c r="I18" s="17"/>
      <c r="J18" s="366"/>
    </row>
    <row r="19" spans="1:10" ht="48.75" customHeight="1">
      <c r="A19" s="382"/>
      <c r="B19" s="219"/>
      <c r="C19" s="363"/>
      <c r="D19" s="364"/>
      <c r="E19" s="365"/>
      <c r="F19" s="233" t="s">
        <v>277</v>
      </c>
      <c r="G19" s="234"/>
      <c r="H19" s="235"/>
      <c r="I19" s="17"/>
      <c r="J19" s="366"/>
    </row>
    <row r="20" spans="1:10" ht="48.75" customHeight="1">
      <c r="A20" s="382"/>
      <c r="B20" s="219"/>
      <c r="C20" s="363"/>
      <c r="D20" s="364"/>
      <c r="E20" s="365"/>
      <c r="F20" s="233" t="s">
        <v>278</v>
      </c>
      <c r="G20" s="234"/>
      <c r="H20" s="235"/>
      <c r="I20" s="17"/>
      <c r="J20" s="366"/>
    </row>
    <row r="21" spans="1:10" ht="33" customHeight="1">
      <c r="A21" s="382"/>
      <c r="B21" s="219"/>
      <c r="C21" s="363"/>
      <c r="D21" s="364"/>
      <c r="E21" s="365"/>
      <c r="F21" s="233" t="s">
        <v>279</v>
      </c>
      <c r="G21" s="234"/>
      <c r="H21" s="235"/>
      <c r="I21" s="17"/>
      <c r="J21" s="366"/>
    </row>
    <row r="22" spans="1:10" ht="33" customHeight="1">
      <c r="A22" s="382"/>
      <c r="B22" s="362"/>
      <c r="C22" s="363"/>
      <c r="D22" s="364"/>
      <c r="E22" s="365"/>
      <c r="F22" s="233" t="s">
        <v>280</v>
      </c>
      <c r="G22" s="234"/>
      <c r="H22" s="235"/>
      <c r="I22" s="17"/>
      <c r="J22" s="366"/>
    </row>
    <row r="23" spans="1:10" ht="49.5" customHeight="1">
      <c r="A23" s="382"/>
      <c r="B23" s="219" t="s">
        <v>281</v>
      </c>
      <c r="C23" s="363"/>
      <c r="D23" s="384"/>
      <c r="E23" s="365" t="e">
        <f>D23/C23</f>
        <v>#DIV/0!</v>
      </c>
      <c r="F23" s="233" t="s">
        <v>282</v>
      </c>
      <c r="G23" s="234"/>
      <c r="H23" s="235"/>
      <c r="I23" s="17"/>
      <c r="J23" s="366"/>
    </row>
    <row r="24" spans="1:10" ht="49.5" customHeight="1">
      <c r="A24" s="382"/>
      <c r="B24" s="219"/>
      <c r="C24" s="363"/>
      <c r="D24" s="384"/>
      <c r="E24" s="365"/>
      <c r="F24" s="385" t="s">
        <v>283</v>
      </c>
      <c r="G24" s="386"/>
      <c r="H24" s="387"/>
      <c r="I24" s="17"/>
      <c r="J24" s="366"/>
    </row>
    <row r="25" spans="1:10" ht="63.75" customHeight="1">
      <c r="A25" s="382"/>
      <c r="B25" s="219" t="s">
        <v>284</v>
      </c>
      <c r="C25" s="363"/>
      <c r="D25" s="364" t="e">
        <f>I26/I18*100</f>
        <v>#DIV/0!</v>
      </c>
      <c r="E25" s="365" t="e">
        <f t="shared" ref="E25" si="1">D25/C25</f>
        <v>#DIV/0!</v>
      </c>
      <c r="F25" s="233" t="s">
        <v>285</v>
      </c>
      <c r="G25" s="234"/>
      <c r="H25" s="235"/>
      <c r="I25" s="17"/>
      <c r="J25" s="366"/>
    </row>
    <row r="26" spans="1:10" ht="82.5" customHeight="1">
      <c r="A26" s="382"/>
      <c r="B26" s="219"/>
      <c r="C26" s="363"/>
      <c r="D26" s="364"/>
      <c r="E26" s="365"/>
      <c r="F26" s="233" t="s">
        <v>286</v>
      </c>
      <c r="G26" s="234"/>
      <c r="H26" s="235"/>
      <c r="I26" s="17"/>
      <c r="J26" s="366"/>
    </row>
    <row r="27" spans="1:10" ht="34.5" customHeight="1">
      <c r="A27" s="370" t="s">
        <v>287</v>
      </c>
      <c r="B27" s="219" t="s">
        <v>224</v>
      </c>
      <c r="C27" s="363"/>
      <c r="D27" s="364" t="e">
        <f>I29/I27</f>
        <v>#DIV/0!</v>
      </c>
      <c r="E27" s="365" t="e">
        <f>D27/C27</f>
        <v>#DIV/0!</v>
      </c>
      <c r="F27" s="233" t="s">
        <v>225</v>
      </c>
      <c r="G27" s="234"/>
      <c r="H27" s="235"/>
      <c r="I27" s="17"/>
      <c r="J27" s="366"/>
    </row>
    <row r="28" spans="1:10" ht="33" customHeight="1">
      <c r="A28" s="382"/>
      <c r="B28" s="219"/>
      <c r="C28" s="363"/>
      <c r="D28" s="364"/>
      <c r="E28" s="365" t="e">
        <f t="shared" ref="E28" si="2">D28/C28</f>
        <v>#DIV/0!</v>
      </c>
      <c r="F28" s="233" t="s">
        <v>226</v>
      </c>
      <c r="G28" s="234"/>
      <c r="H28" s="235"/>
      <c r="I28" s="17"/>
      <c r="J28" s="366"/>
    </row>
    <row r="29" spans="1:10" ht="33" customHeight="1">
      <c r="A29" s="382"/>
      <c r="B29" s="219"/>
      <c r="C29" s="363"/>
      <c r="D29" s="364"/>
      <c r="E29" s="365"/>
      <c r="F29" s="233" t="s">
        <v>288</v>
      </c>
      <c r="G29" s="234"/>
      <c r="H29" s="235"/>
      <c r="I29" s="17"/>
      <c r="J29" s="366"/>
    </row>
    <row r="30" spans="1:10" ht="49.5" customHeight="1">
      <c r="A30" s="382"/>
      <c r="B30" s="219"/>
      <c r="C30" s="363"/>
      <c r="D30" s="364"/>
      <c r="E30" s="365"/>
      <c r="F30" s="233" t="s">
        <v>229</v>
      </c>
      <c r="G30" s="234"/>
      <c r="H30" s="235"/>
      <c r="I30" s="17"/>
      <c r="J30" s="366"/>
    </row>
    <row r="31" spans="1:10" ht="79.5" customHeight="1">
      <c r="A31" s="382"/>
      <c r="B31" s="362"/>
      <c r="C31" s="363"/>
      <c r="D31" s="364"/>
      <c r="E31" s="365" t="e">
        <f t="shared" ref="E31" si="3">D31/C31</f>
        <v>#DIV/0!</v>
      </c>
      <c r="F31" s="233" t="s">
        <v>230</v>
      </c>
      <c r="G31" s="234"/>
      <c r="H31" s="235"/>
      <c r="I31" s="17"/>
      <c r="J31" s="366"/>
    </row>
    <row r="32" spans="1:10" ht="113.25" customHeight="1">
      <c r="A32" s="382"/>
      <c r="B32" s="21" t="s">
        <v>289</v>
      </c>
      <c r="C32" s="47"/>
      <c r="D32" s="48" t="e">
        <f>+I32/I18*100</f>
        <v>#DIV/0!</v>
      </c>
      <c r="E32" s="49" t="e">
        <f>D32/C32</f>
        <v>#DIV/0!</v>
      </c>
      <c r="F32" s="233" t="s">
        <v>290</v>
      </c>
      <c r="G32" s="234"/>
      <c r="H32" s="235"/>
      <c r="I32" s="17"/>
      <c r="J32" s="51"/>
    </row>
    <row r="33" spans="1:10" ht="33" customHeight="1">
      <c r="A33" s="370" t="s">
        <v>291</v>
      </c>
      <c r="B33" s="219" t="s">
        <v>292</v>
      </c>
      <c r="C33" s="363"/>
      <c r="D33" s="364" t="e">
        <f>+I34/I33*100</f>
        <v>#DIV/0!</v>
      </c>
      <c r="E33" s="365" t="e">
        <f>D33/C33</f>
        <v>#DIV/0!</v>
      </c>
      <c r="F33" s="233" t="s">
        <v>293</v>
      </c>
      <c r="G33" s="234"/>
      <c r="H33" s="235"/>
      <c r="I33" s="17"/>
      <c r="J33" s="366"/>
    </row>
    <row r="34" spans="1:10" ht="33" customHeight="1">
      <c r="A34" s="371"/>
      <c r="B34" s="219"/>
      <c r="C34" s="363"/>
      <c r="D34" s="364"/>
      <c r="E34" s="365" t="e">
        <f t="shared" ref="E34" si="4">D34/C34</f>
        <v>#DIV/0!</v>
      </c>
      <c r="F34" s="233" t="s">
        <v>294</v>
      </c>
      <c r="G34" s="234"/>
      <c r="H34" s="235"/>
      <c r="I34" s="17"/>
      <c r="J34" s="366"/>
    </row>
    <row r="35" spans="1:10" ht="43.5" customHeight="1">
      <c r="A35" s="371"/>
      <c r="B35" s="375" t="s">
        <v>295</v>
      </c>
      <c r="C35" s="388"/>
      <c r="D35" s="364" t="e">
        <f>I36/I35*100</f>
        <v>#DIV/0!</v>
      </c>
      <c r="E35" s="365" t="e">
        <f>D35/C35</f>
        <v>#DIV/0!</v>
      </c>
      <c r="F35" s="233" t="s">
        <v>296</v>
      </c>
      <c r="G35" s="234"/>
      <c r="H35" s="235"/>
      <c r="I35" s="17"/>
      <c r="J35" s="376"/>
    </row>
    <row r="36" spans="1:10" ht="43.5" customHeight="1">
      <c r="A36" s="371"/>
      <c r="B36" s="375"/>
      <c r="C36" s="388"/>
      <c r="D36" s="364"/>
      <c r="E36" s="365"/>
      <c r="F36" s="233" t="s">
        <v>297</v>
      </c>
      <c r="G36" s="234"/>
      <c r="H36" s="235"/>
      <c r="I36" s="17"/>
      <c r="J36" s="376"/>
    </row>
    <row r="37" spans="1:10" ht="63" customHeight="1">
      <c r="A37" s="371"/>
      <c r="B37" s="375" t="s">
        <v>298</v>
      </c>
      <c r="C37" s="363"/>
      <c r="D37" s="364" t="e">
        <f>I38/I37*100-100</f>
        <v>#DIV/0!</v>
      </c>
      <c r="E37" s="365" t="e">
        <f>D37/C37</f>
        <v>#DIV/0!</v>
      </c>
      <c r="F37" s="233" t="s">
        <v>299</v>
      </c>
      <c r="G37" s="234"/>
      <c r="H37" s="235"/>
      <c r="I37" s="17"/>
      <c r="J37" s="366"/>
    </row>
    <row r="38" spans="1:10" ht="48.75" customHeight="1">
      <c r="A38" s="383"/>
      <c r="B38" s="375"/>
      <c r="C38" s="363"/>
      <c r="D38" s="364"/>
      <c r="E38" s="365" t="e">
        <f t="shared" ref="E38" si="5">D38/C38</f>
        <v>#DIV/0!</v>
      </c>
      <c r="F38" s="233" t="s">
        <v>300</v>
      </c>
      <c r="G38" s="234"/>
      <c r="H38" s="235"/>
      <c r="I38" s="17"/>
      <c r="J38" s="366"/>
    </row>
    <row r="39" spans="1:10" ht="33" customHeight="1">
      <c r="A39" s="370" t="s">
        <v>301</v>
      </c>
      <c r="B39" s="219" t="s">
        <v>302</v>
      </c>
      <c r="C39" s="363"/>
      <c r="D39" s="390">
        <f>+I39+I41+I43</f>
        <v>0</v>
      </c>
      <c r="E39" s="365" t="e">
        <f>D39/C39</f>
        <v>#DIV/0!</v>
      </c>
      <c r="F39" s="233" t="s">
        <v>303</v>
      </c>
      <c r="G39" s="234"/>
      <c r="H39" s="235"/>
      <c r="I39" s="17"/>
      <c r="J39" s="366"/>
    </row>
    <row r="40" spans="1:10" ht="33" customHeight="1">
      <c r="A40" s="371"/>
      <c r="B40" s="219"/>
      <c r="C40" s="363"/>
      <c r="D40" s="390"/>
      <c r="E40" s="365"/>
      <c r="F40" s="385" t="s">
        <v>304</v>
      </c>
      <c r="G40" s="386"/>
      <c r="H40" s="387"/>
      <c r="I40" s="17"/>
      <c r="J40" s="366"/>
    </row>
    <row r="41" spans="1:10" ht="33" customHeight="1">
      <c r="A41" s="371"/>
      <c r="B41" s="219"/>
      <c r="C41" s="363"/>
      <c r="D41" s="390"/>
      <c r="E41" s="365" t="e">
        <f t="shared" ref="E41" si="6">D41/C41</f>
        <v>#DIV/0!</v>
      </c>
      <c r="F41" s="395" t="s">
        <v>305</v>
      </c>
      <c r="G41" s="396"/>
      <c r="H41" s="397"/>
      <c r="I41" s="17"/>
      <c r="J41" s="366"/>
    </row>
    <row r="42" spans="1:10" ht="33" customHeight="1">
      <c r="A42" s="371"/>
      <c r="B42" s="398" t="s">
        <v>306</v>
      </c>
      <c r="C42" s="363"/>
      <c r="D42" s="390">
        <f>+I40+I42+I44</f>
        <v>0</v>
      </c>
      <c r="E42" s="365" t="e">
        <f>D42/C42</f>
        <v>#DIV/0!</v>
      </c>
      <c r="F42" s="385" t="s">
        <v>307</v>
      </c>
      <c r="G42" s="386"/>
      <c r="H42" s="387"/>
      <c r="I42" s="17"/>
      <c r="J42" s="366"/>
    </row>
    <row r="43" spans="1:10" ht="22.5" customHeight="1">
      <c r="A43" s="371"/>
      <c r="B43" s="399"/>
      <c r="C43" s="363"/>
      <c r="D43" s="390"/>
      <c r="E43" s="365"/>
      <c r="F43" s="233" t="s">
        <v>308</v>
      </c>
      <c r="G43" s="234"/>
      <c r="H43" s="235"/>
      <c r="I43" s="17"/>
      <c r="J43" s="366"/>
    </row>
    <row r="44" spans="1:10" ht="26.25" customHeight="1">
      <c r="A44" s="371"/>
      <c r="B44" s="399"/>
      <c r="C44" s="363"/>
      <c r="D44" s="390"/>
      <c r="E44" s="365" t="e">
        <f t="shared" ref="E44" si="7">D44/C44</f>
        <v>#DIV/0!</v>
      </c>
      <c r="F44" s="385" t="s">
        <v>309</v>
      </c>
      <c r="G44" s="386"/>
      <c r="H44" s="387"/>
      <c r="I44" s="17"/>
      <c r="J44" s="366"/>
    </row>
    <row r="45" spans="1:10" ht="33" customHeight="1">
      <c r="A45" s="371"/>
      <c r="B45" s="399"/>
      <c r="C45" s="363"/>
      <c r="D45" s="390"/>
      <c r="E45" s="365"/>
      <c r="F45" s="233" t="s">
        <v>310</v>
      </c>
      <c r="G45" s="234"/>
      <c r="H45" s="235"/>
      <c r="I45" s="17"/>
      <c r="J45" s="366"/>
    </row>
    <row r="46" spans="1:10" ht="33" customHeight="1">
      <c r="A46" s="371"/>
      <c r="B46" s="400"/>
      <c r="C46" s="363"/>
      <c r="D46" s="390"/>
      <c r="E46" s="365"/>
      <c r="F46" s="385" t="s">
        <v>311</v>
      </c>
      <c r="G46" s="386"/>
      <c r="H46" s="387"/>
      <c r="I46" s="17"/>
      <c r="J46" s="366"/>
    </row>
    <row r="47" spans="1:10" ht="49.5" customHeight="1">
      <c r="A47" s="371"/>
      <c r="B47" s="21" t="s">
        <v>61</v>
      </c>
      <c r="C47" s="47"/>
      <c r="D47" s="17"/>
      <c r="E47" s="49" t="e">
        <f>D47/C47</f>
        <v>#DIV/0!</v>
      </c>
      <c r="F47" s="335" t="s">
        <v>62</v>
      </c>
      <c r="G47" s="336"/>
      <c r="H47" s="337"/>
      <c r="I47" s="349"/>
      <c r="J47" s="372"/>
    </row>
    <row r="48" spans="1:10" ht="51" customHeight="1">
      <c r="A48" s="371"/>
      <c r="B48" s="62" t="s">
        <v>63</v>
      </c>
      <c r="C48" s="47"/>
      <c r="D48" s="17"/>
      <c r="E48" s="49" t="e">
        <f t="shared" ref="E48:E49" si="8">D48/C48</f>
        <v>#DIV/0!</v>
      </c>
      <c r="F48" s="338"/>
      <c r="G48" s="339"/>
      <c r="H48" s="340"/>
      <c r="I48" s="350"/>
      <c r="J48" s="373"/>
    </row>
    <row r="49" spans="1:10" ht="56.25" customHeight="1">
      <c r="A49" s="371"/>
      <c r="B49" s="62" t="s">
        <v>64</v>
      </c>
      <c r="C49" s="47"/>
      <c r="D49" s="17"/>
      <c r="E49" s="49" t="e">
        <f t="shared" si="8"/>
        <v>#DIV/0!</v>
      </c>
      <c r="F49" s="341"/>
      <c r="G49" s="342"/>
      <c r="H49" s="343"/>
      <c r="I49" s="351"/>
      <c r="J49" s="374"/>
    </row>
    <row r="50" spans="1:10" ht="52.5" customHeight="1">
      <c r="A50" s="371"/>
      <c r="B50" s="21" t="s">
        <v>65</v>
      </c>
      <c r="C50" s="47"/>
      <c r="D50" s="17"/>
      <c r="E50" s="49" t="e">
        <f>D50/C50</f>
        <v>#DIV/0!</v>
      </c>
      <c r="F50" s="203" t="s">
        <v>66</v>
      </c>
      <c r="G50" s="203"/>
      <c r="H50" s="203"/>
      <c r="I50" s="17"/>
      <c r="J50" s="51"/>
    </row>
    <row r="51" spans="1:10" ht="55.5" customHeight="1">
      <c r="A51" s="389" t="s">
        <v>312</v>
      </c>
      <c r="B51" s="219" t="s">
        <v>313</v>
      </c>
      <c r="C51" s="363"/>
      <c r="D51" s="390">
        <f>SUM(I51:I52)</f>
        <v>0</v>
      </c>
      <c r="E51" s="365" t="e">
        <f>D51/C51</f>
        <v>#DIV/0!</v>
      </c>
      <c r="F51" s="233" t="s">
        <v>25</v>
      </c>
      <c r="G51" s="234"/>
      <c r="H51" s="235"/>
      <c r="I51" s="17"/>
      <c r="J51" s="366"/>
    </row>
    <row r="52" spans="1:10" ht="56.25" customHeight="1">
      <c r="A52" s="389"/>
      <c r="B52" s="362"/>
      <c r="C52" s="363"/>
      <c r="D52" s="390"/>
      <c r="E52" s="365"/>
      <c r="F52" s="233" t="s">
        <v>31</v>
      </c>
      <c r="G52" s="234"/>
      <c r="H52" s="235"/>
      <c r="I52" s="19">
        <f>+I59+I69+D50+D42</f>
        <v>0</v>
      </c>
      <c r="J52" s="366"/>
    </row>
    <row r="53" spans="1:10" ht="21" customHeight="1">
      <c r="A53" s="391" t="s">
        <v>67</v>
      </c>
      <c r="B53" s="392"/>
      <c r="C53" s="392"/>
      <c r="D53" s="392"/>
      <c r="E53" s="392"/>
      <c r="F53" s="392"/>
      <c r="G53" s="392"/>
      <c r="H53" s="392"/>
      <c r="I53" s="392"/>
      <c r="J53" s="393"/>
    </row>
    <row r="54" spans="1:10" ht="24.75" customHeight="1">
      <c r="A54" s="370" t="s">
        <v>314</v>
      </c>
      <c r="B54" s="260" t="s">
        <v>69</v>
      </c>
      <c r="C54" s="363"/>
      <c r="D54" s="390">
        <f>SUM(I54:I55)</f>
        <v>0</v>
      </c>
      <c r="E54" s="365" t="e">
        <f>D54/C54</f>
        <v>#DIV/0!</v>
      </c>
      <c r="F54" s="233" t="s">
        <v>70</v>
      </c>
      <c r="G54" s="234"/>
      <c r="H54" s="235"/>
      <c r="I54" s="17"/>
      <c r="J54" s="366"/>
    </row>
    <row r="55" spans="1:10" ht="35.25" customHeight="1">
      <c r="A55" s="371"/>
      <c r="B55" s="261"/>
      <c r="C55" s="363"/>
      <c r="D55" s="390"/>
      <c r="E55" s="365"/>
      <c r="F55" s="233" t="s">
        <v>71</v>
      </c>
      <c r="G55" s="234"/>
      <c r="H55" s="235"/>
      <c r="I55" s="17"/>
      <c r="J55" s="366"/>
    </row>
    <row r="56" spans="1:10" ht="49.5" customHeight="1">
      <c r="A56" s="371"/>
      <c r="B56" s="261"/>
      <c r="C56" s="363"/>
      <c r="D56" s="390"/>
      <c r="E56" s="365"/>
      <c r="F56" s="233" t="s">
        <v>72</v>
      </c>
      <c r="G56" s="234"/>
      <c r="H56" s="235"/>
      <c r="I56" s="17"/>
      <c r="J56" s="366"/>
    </row>
    <row r="57" spans="1:10" ht="23.25" customHeight="1">
      <c r="A57" s="371"/>
      <c r="B57" s="261"/>
      <c r="C57" s="363"/>
      <c r="D57" s="390"/>
      <c r="E57" s="365"/>
      <c r="F57" s="233" t="s">
        <v>315</v>
      </c>
      <c r="G57" s="234"/>
      <c r="H57" s="235"/>
      <c r="I57" s="17"/>
      <c r="J57" s="366"/>
    </row>
    <row r="58" spans="1:10" ht="26.25" customHeight="1">
      <c r="A58" s="371"/>
      <c r="B58" s="261"/>
      <c r="C58" s="363"/>
      <c r="D58" s="390"/>
      <c r="E58" s="365"/>
      <c r="F58" s="233" t="s">
        <v>246</v>
      </c>
      <c r="G58" s="234"/>
      <c r="H58" s="235"/>
      <c r="I58" s="17"/>
      <c r="J58" s="366"/>
    </row>
    <row r="59" spans="1:10" ht="36.75" customHeight="1">
      <c r="A59" s="371"/>
      <c r="B59" s="262"/>
      <c r="C59" s="363"/>
      <c r="D59" s="390"/>
      <c r="E59" s="365"/>
      <c r="F59" s="233" t="s">
        <v>316</v>
      </c>
      <c r="G59" s="234"/>
      <c r="H59" s="235"/>
      <c r="I59" s="17"/>
      <c r="J59" s="366"/>
    </row>
    <row r="60" spans="1:10" ht="49.5" customHeight="1">
      <c r="A60" s="371"/>
      <c r="B60" s="21" t="s">
        <v>73</v>
      </c>
      <c r="C60" s="47"/>
      <c r="D60" s="17"/>
      <c r="E60" s="49" t="e">
        <f>D60/C60</f>
        <v>#DIV/0!</v>
      </c>
      <c r="F60" s="233" t="s">
        <v>74</v>
      </c>
      <c r="G60" s="234"/>
      <c r="H60" s="235"/>
      <c r="I60" s="17"/>
      <c r="J60" s="51"/>
    </row>
    <row r="61" spans="1:10" ht="49.5" customHeight="1">
      <c r="A61" s="383"/>
      <c r="B61" s="21" t="s">
        <v>75</v>
      </c>
      <c r="C61" s="47"/>
      <c r="D61" s="17"/>
      <c r="E61" s="49" t="e">
        <f>D61/C61</f>
        <v>#DIV/0!</v>
      </c>
      <c r="F61" s="367"/>
      <c r="G61" s="368"/>
      <c r="H61" s="368"/>
      <c r="I61" s="369"/>
      <c r="J61" s="51"/>
    </row>
    <row r="62" spans="1:10" ht="42.75" customHeight="1">
      <c r="A62" s="389" t="s">
        <v>317</v>
      </c>
      <c r="B62" s="219" t="s">
        <v>318</v>
      </c>
      <c r="C62" s="363"/>
      <c r="D62" s="390">
        <f>SUM(I62:I63)</f>
        <v>0</v>
      </c>
      <c r="E62" s="365" t="e">
        <f>D62/C62</f>
        <v>#DIV/0!</v>
      </c>
      <c r="F62" s="233" t="s">
        <v>319</v>
      </c>
      <c r="G62" s="234"/>
      <c r="H62" s="235"/>
      <c r="I62" s="17"/>
      <c r="J62" s="366"/>
    </row>
    <row r="63" spans="1:10" ht="63.75" customHeight="1">
      <c r="A63" s="389"/>
      <c r="B63" s="219"/>
      <c r="C63" s="363"/>
      <c r="D63" s="390"/>
      <c r="E63" s="365"/>
      <c r="F63" s="233" t="s">
        <v>320</v>
      </c>
      <c r="G63" s="234"/>
      <c r="H63" s="235"/>
      <c r="I63" s="17"/>
      <c r="J63" s="366"/>
    </row>
    <row r="64" spans="1:10" ht="49.5" customHeight="1">
      <c r="A64" s="371" t="s">
        <v>321</v>
      </c>
      <c r="B64" s="219" t="s">
        <v>322</v>
      </c>
      <c r="C64" s="363"/>
      <c r="D64" s="394"/>
      <c r="E64" s="365" t="e">
        <f>D64/C64</f>
        <v>#DIV/0!</v>
      </c>
      <c r="F64" s="233" t="s">
        <v>88</v>
      </c>
      <c r="G64" s="234"/>
      <c r="H64" s="235"/>
      <c r="I64" s="17"/>
      <c r="J64" s="366"/>
    </row>
    <row r="65" spans="1:10" ht="49.5" customHeight="1">
      <c r="A65" s="371"/>
      <c r="B65" s="219"/>
      <c r="C65" s="363"/>
      <c r="D65" s="394"/>
      <c r="E65" s="365"/>
      <c r="F65" s="233" t="s">
        <v>89</v>
      </c>
      <c r="G65" s="234"/>
      <c r="H65" s="235"/>
      <c r="I65" s="17"/>
      <c r="J65" s="366"/>
    </row>
    <row r="66" spans="1:10" ht="49.5" customHeight="1">
      <c r="A66" s="371"/>
      <c r="B66" s="219"/>
      <c r="C66" s="363"/>
      <c r="D66" s="394"/>
      <c r="E66" s="365"/>
      <c r="F66" s="233" t="s">
        <v>91</v>
      </c>
      <c r="G66" s="234"/>
      <c r="H66" s="235"/>
      <c r="I66" s="17"/>
      <c r="J66" s="366"/>
    </row>
    <row r="67" spans="1:10" ht="49.5" customHeight="1">
      <c r="A67" s="371"/>
      <c r="B67" s="219"/>
      <c r="C67" s="363"/>
      <c r="D67" s="394"/>
      <c r="E67" s="365"/>
      <c r="F67" s="233" t="s">
        <v>323</v>
      </c>
      <c r="G67" s="234"/>
      <c r="H67" s="235"/>
      <c r="I67" s="17"/>
      <c r="J67" s="366"/>
    </row>
    <row r="68" spans="1:10" ht="54.75" customHeight="1">
      <c r="A68" s="370" t="s">
        <v>324</v>
      </c>
      <c r="B68" s="219" t="s">
        <v>264</v>
      </c>
      <c r="C68" s="363"/>
      <c r="D68" s="394"/>
      <c r="E68" s="365" t="e">
        <f>D68/C68</f>
        <v>#DIV/0!</v>
      </c>
      <c r="F68" s="233" t="s">
        <v>325</v>
      </c>
      <c r="G68" s="234"/>
      <c r="H68" s="235"/>
      <c r="I68" s="17"/>
      <c r="J68" s="366"/>
    </row>
    <row r="69" spans="1:10" ht="49.5" customHeight="1">
      <c r="A69" s="371"/>
      <c r="B69" s="219"/>
      <c r="C69" s="363"/>
      <c r="D69" s="394"/>
      <c r="E69" s="365"/>
      <c r="F69" s="233" t="s">
        <v>96</v>
      </c>
      <c r="G69" s="234"/>
      <c r="H69" s="235"/>
      <c r="I69" s="17"/>
      <c r="J69" s="366"/>
    </row>
    <row r="70" spans="1:10" ht="108" customHeight="1">
      <c r="A70" s="18" t="s">
        <v>326</v>
      </c>
      <c r="B70" s="21" t="s">
        <v>327</v>
      </c>
      <c r="C70" s="47"/>
      <c r="D70" s="17"/>
      <c r="E70" s="49" t="e">
        <f>D70/C70</f>
        <v>#DIV/0!</v>
      </c>
      <c r="F70" s="367"/>
      <c r="G70" s="368"/>
      <c r="H70" s="368"/>
      <c r="I70" s="369"/>
      <c r="J70" s="51"/>
    </row>
    <row r="71" spans="1:10" ht="22.5" customHeight="1">
      <c r="A71" s="284" t="s">
        <v>99</v>
      </c>
      <c r="B71" s="284"/>
      <c r="C71" s="284"/>
      <c r="D71" s="284"/>
      <c r="E71" s="284"/>
      <c r="F71" s="284"/>
      <c r="G71" s="284"/>
      <c r="H71" s="284"/>
      <c r="I71" s="284"/>
      <c r="J71" s="284"/>
    </row>
    <row r="72" spans="1:10" ht="18">
      <c r="A72" s="187" t="s">
        <v>100</v>
      </c>
      <c r="B72" s="187"/>
      <c r="C72" s="187"/>
      <c r="D72" s="187"/>
      <c r="E72" s="187"/>
      <c r="F72" s="187"/>
      <c r="G72" s="187"/>
      <c r="H72" s="187"/>
      <c r="I72" s="187"/>
      <c r="J72" s="187"/>
    </row>
    <row r="73" spans="1:10" ht="29.25" customHeight="1">
      <c r="A73" s="191" t="s">
        <v>101</v>
      </c>
      <c r="B73" s="189" t="s">
        <v>102</v>
      </c>
      <c r="C73" s="190"/>
      <c r="D73" s="206">
        <f>(I73-I79)*100/I73</f>
        <v>100</v>
      </c>
      <c r="E73" s="193" t="e">
        <f>+D73/C73</f>
        <v>#DIV/0!</v>
      </c>
      <c r="F73" s="266" t="s">
        <v>103</v>
      </c>
      <c r="G73" s="267"/>
      <c r="H73" s="268"/>
      <c r="I73" s="217">
        <f>I75+I77+1</f>
        <v>1</v>
      </c>
      <c r="J73" s="207"/>
    </row>
    <row r="74" spans="1:10" ht="26.25" hidden="1" customHeight="1">
      <c r="A74" s="191"/>
      <c r="B74" s="189"/>
      <c r="C74" s="190"/>
      <c r="D74" s="206"/>
      <c r="E74" s="193"/>
      <c r="F74" s="272"/>
      <c r="G74" s="273"/>
      <c r="H74" s="274"/>
      <c r="I74" s="218"/>
      <c r="J74" s="207"/>
    </row>
    <row r="75" spans="1:10" ht="33.75" customHeight="1">
      <c r="A75" s="191"/>
      <c r="B75" s="249" t="s">
        <v>104</v>
      </c>
      <c r="C75" s="251"/>
      <c r="D75" s="208" t="e">
        <f>I75/I77</f>
        <v>#DIV/0!</v>
      </c>
      <c r="E75" s="182" t="e">
        <f>C75/D75</f>
        <v>#DIV/0!</v>
      </c>
      <c r="F75" s="200" t="s">
        <v>267</v>
      </c>
      <c r="G75" s="200"/>
      <c r="H75" s="200"/>
      <c r="I75" s="17"/>
      <c r="J75" s="194"/>
    </row>
    <row r="76" spans="1:10" ht="33.75" customHeight="1">
      <c r="A76" s="191"/>
      <c r="B76" s="256"/>
      <c r="C76" s="255"/>
      <c r="D76" s="209"/>
      <c r="E76" s="224"/>
      <c r="F76" s="200" t="s">
        <v>106</v>
      </c>
      <c r="G76" s="200"/>
      <c r="H76" s="200"/>
      <c r="I76" s="17"/>
      <c r="J76" s="195"/>
    </row>
    <row r="77" spans="1:10" ht="33.75" customHeight="1">
      <c r="A77" s="191"/>
      <c r="B77" s="256"/>
      <c r="C77" s="255"/>
      <c r="D77" s="209"/>
      <c r="E77" s="224"/>
      <c r="F77" s="200" t="s">
        <v>107</v>
      </c>
      <c r="G77" s="200"/>
      <c r="H77" s="200"/>
      <c r="I77" s="17"/>
      <c r="J77" s="195"/>
    </row>
    <row r="78" spans="1:10" ht="29.25" customHeight="1">
      <c r="A78" s="191"/>
      <c r="B78" s="256"/>
      <c r="C78" s="255"/>
      <c r="D78" s="209"/>
      <c r="E78" s="224"/>
      <c r="F78" s="200" t="s">
        <v>108</v>
      </c>
      <c r="G78" s="200"/>
      <c r="H78" s="200"/>
      <c r="I78" s="17"/>
      <c r="J78" s="195"/>
    </row>
    <row r="79" spans="1:10" ht="29.25" customHeight="1">
      <c r="A79" s="191"/>
      <c r="B79" s="250"/>
      <c r="C79" s="252"/>
      <c r="D79" s="210"/>
      <c r="E79" s="183"/>
      <c r="F79" s="221" t="s">
        <v>109</v>
      </c>
      <c r="G79" s="222"/>
      <c r="H79" s="223"/>
      <c r="I79" s="17"/>
      <c r="J79" s="196"/>
    </row>
    <row r="80" spans="1:10" ht="39.75" customHeight="1">
      <c r="A80" s="191"/>
      <c r="B80" s="189" t="s">
        <v>110</v>
      </c>
      <c r="C80" s="190"/>
      <c r="D80" s="188" t="e">
        <f>(I73-I80)/I80</f>
        <v>#DIV/0!</v>
      </c>
      <c r="E80" s="193" t="e">
        <f>D80/C80</f>
        <v>#DIV/0!</v>
      </c>
      <c r="F80" s="192" t="s">
        <v>111</v>
      </c>
      <c r="G80" s="192"/>
      <c r="H80" s="192"/>
      <c r="I80" s="17"/>
      <c r="J80" s="207"/>
    </row>
    <row r="81" spans="1:10" ht="33.75" customHeight="1">
      <c r="A81" s="191"/>
      <c r="B81" s="189"/>
      <c r="C81" s="190"/>
      <c r="D81" s="188"/>
      <c r="E81" s="193"/>
      <c r="F81" s="192" t="s">
        <v>112</v>
      </c>
      <c r="G81" s="192"/>
      <c r="H81" s="192"/>
      <c r="I81" s="17"/>
      <c r="J81" s="207"/>
    </row>
    <row r="82" spans="1:10" ht="33.75" customHeight="1">
      <c r="A82" s="191"/>
      <c r="B82" s="189"/>
      <c r="C82" s="190"/>
      <c r="D82" s="188"/>
      <c r="E82" s="193"/>
      <c r="F82" s="201" t="s">
        <v>113</v>
      </c>
      <c r="G82" s="201"/>
      <c r="H82" s="201"/>
      <c r="I82" s="17"/>
      <c r="J82" s="207"/>
    </row>
    <row r="83" spans="1:10" ht="36.75" customHeight="1">
      <c r="A83" s="191" t="s">
        <v>114</v>
      </c>
      <c r="B83" s="249" t="s">
        <v>115</v>
      </c>
      <c r="C83" s="251"/>
      <c r="D83" s="253">
        <f>I83*100/I73</f>
        <v>0</v>
      </c>
      <c r="E83" s="182" t="e">
        <f>D83/C83</f>
        <v>#DIV/0!</v>
      </c>
      <c r="F83" s="192" t="s">
        <v>116</v>
      </c>
      <c r="G83" s="192"/>
      <c r="H83" s="192"/>
      <c r="I83" s="17"/>
      <c r="J83" s="207"/>
    </row>
    <row r="84" spans="1:10" ht="38.25" customHeight="1">
      <c r="A84" s="191"/>
      <c r="B84" s="250"/>
      <c r="C84" s="252"/>
      <c r="D84" s="254"/>
      <c r="E84" s="183"/>
      <c r="F84" s="285" t="s">
        <v>117</v>
      </c>
      <c r="G84" s="286"/>
      <c r="H84" s="287"/>
      <c r="I84" s="17"/>
      <c r="J84" s="207"/>
    </row>
    <row r="85" spans="1:10" ht="60" customHeight="1">
      <c r="A85" s="191"/>
      <c r="B85" s="27" t="s">
        <v>118</v>
      </c>
      <c r="C85" s="38"/>
      <c r="D85" s="67">
        <f>I85/(I73-I76)</f>
        <v>0</v>
      </c>
      <c r="E85" s="28" t="e">
        <f>D85/C85</f>
        <v>#DIV/0!</v>
      </c>
      <c r="F85" s="192" t="s">
        <v>119</v>
      </c>
      <c r="G85" s="192"/>
      <c r="H85" s="192"/>
      <c r="I85" s="17"/>
      <c r="J85" s="43"/>
    </row>
    <row r="86" spans="1:10" ht="18">
      <c r="A86" s="282" t="s">
        <v>120</v>
      </c>
      <c r="B86" s="282"/>
      <c r="C86" s="282"/>
      <c r="D86" s="282"/>
      <c r="E86" s="282"/>
      <c r="F86" s="282"/>
      <c r="G86" s="282"/>
      <c r="H86" s="282"/>
      <c r="I86" s="282"/>
      <c r="J86" s="282"/>
    </row>
    <row r="87" spans="1:10" ht="33.75" customHeight="1">
      <c r="A87" s="197" t="s">
        <v>121</v>
      </c>
      <c r="B87" s="249" t="s">
        <v>122</v>
      </c>
      <c r="C87" s="251"/>
      <c r="D87" s="242">
        <f>I87+I89+I90+I91</f>
        <v>0</v>
      </c>
      <c r="E87" s="239" t="e">
        <f>D87/C87</f>
        <v>#DIV/0!</v>
      </c>
      <c r="F87" s="192" t="s">
        <v>328</v>
      </c>
      <c r="G87" s="192"/>
      <c r="H87" s="192"/>
      <c r="I87" s="17"/>
      <c r="J87" s="194"/>
    </row>
    <row r="88" spans="1:10" ht="36.75" customHeight="1">
      <c r="A88" s="198"/>
      <c r="B88" s="256"/>
      <c r="C88" s="255"/>
      <c r="D88" s="243"/>
      <c r="E88" s="240"/>
      <c r="F88" s="200" t="s">
        <v>124</v>
      </c>
      <c r="G88" s="200"/>
      <c r="H88" s="200"/>
      <c r="I88" s="17"/>
      <c r="J88" s="195"/>
    </row>
    <row r="89" spans="1:10" ht="33.75" customHeight="1">
      <c r="A89" s="198"/>
      <c r="B89" s="256"/>
      <c r="C89" s="255"/>
      <c r="D89" s="243"/>
      <c r="E89" s="240"/>
      <c r="F89" s="192" t="s">
        <v>125</v>
      </c>
      <c r="G89" s="192"/>
      <c r="H89" s="192"/>
      <c r="I89" s="17"/>
      <c r="J89" s="195"/>
    </row>
    <row r="90" spans="1:10" ht="33.75" customHeight="1">
      <c r="A90" s="198"/>
      <c r="B90" s="256"/>
      <c r="C90" s="255"/>
      <c r="D90" s="243"/>
      <c r="E90" s="240"/>
      <c r="F90" s="192" t="s">
        <v>126</v>
      </c>
      <c r="G90" s="192"/>
      <c r="H90" s="192"/>
      <c r="I90" s="17"/>
      <c r="J90" s="195"/>
    </row>
    <row r="91" spans="1:10" ht="21.75" customHeight="1">
      <c r="A91" s="198"/>
      <c r="B91" s="250"/>
      <c r="C91" s="252"/>
      <c r="D91" s="244"/>
      <c r="E91" s="241"/>
      <c r="F91" s="221" t="s">
        <v>127</v>
      </c>
      <c r="G91" s="222"/>
      <c r="H91" s="223"/>
      <c r="I91" s="17"/>
      <c r="J91" s="196"/>
    </row>
    <row r="92" spans="1:10" ht="33.75" customHeight="1">
      <c r="A92" s="198"/>
      <c r="B92" s="249" t="s">
        <v>128</v>
      </c>
      <c r="C92" s="251"/>
      <c r="D92" s="242">
        <f>SUM(I92+I98+I99+I100)</f>
        <v>0</v>
      </c>
      <c r="E92" s="239" t="e">
        <f>D92/C92</f>
        <v>#DIV/0!</v>
      </c>
      <c r="F92" s="192" t="s">
        <v>129</v>
      </c>
      <c r="G92" s="192"/>
      <c r="H92" s="192"/>
      <c r="I92" s="92">
        <f>SUM(I93:I97)</f>
        <v>0</v>
      </c>
      <c r="J92" s="194"/>
    </row>
    <row r="93" spans="1:10" ht="33.75" customHeight="1">
      <c r="A93" s="198"/>
      <c r="B93" s="256"/>
      <c r="C93" s="255"/>
      <c r="D93" s="243"/>
      <c r="E93" s="240"/>
      <c r="F93" s="184" t="s">
        <v>130</v>
      </c>
      <c r="G93" s="185"/>
      <c r="H93" s="186"/>
      <c r="I93" s="26"/>
      <c r="J93" s="195"/>
    </row>
    <row r="94" spans="1:10" ht="33.75" customHeight="1">
      <c r="A94" s="198"/>
      <c r="B94" s="256"/>
      <c r="C94" s="255"/>
      <c r="D94" s="243"/>
      <c r="E94" s="240"/>
      <c r="F94" s="184" t="s">
        <v>131</v>
      </c>
      <c r="G94" s="185"/>
      <c r="H94" s="186"/>
      <c r="I94" s="26"/>
      <c r="J94" s="195"/>
    </row>
    <row r="95" spans="1:10" ht="33.75" customHeight="1">
      <c r="A95" s="198"/>
      <c r="B95" s="256"/>
      <c r="C95" s="255"/>
      <c r="D95" s="243"/>
      <c r="E95" s="240"/>
      <c r="F95" s="184" t="s">
        <v>132</v>
      </c>
      <c r="G95" s="185"/>
      <c r="H95" s="186"/>
      <c r="I95" s="26"/>
      <c r="J95" s="195"/>
    </row>
    <row r="96" spans="1:10" ht="33.75" customHeight="1">
      <c r="A96" s="198"/>
      <c r="B96" s="256"/>
      <c r="C96" s="255"/>
      <c r="D96" s="243"/>
      <c r="E96" s="240"/>
      <c r="F96" s="184" t="s">
        <v>133</v>
      </c>
      <c r="G96" s="185"/>
      <c r="H96" s="186"/>
      <c r="I96" s="26"/>
      <c r="J96" s="195"/>
    </row>
    <row r="97" spans="1:10" ht="33.75" customHeight="1">
      <c r="A97" s="198"/>
      <c r="B97" s="256"/>
      <c r="C97" s="255"/>
      <c r="D97" s="243"/>
      <c r="E97" s="240"/>
      <c r="F97" s="184" t="s">
        <v>134</v>
      </c>
      <c r="G97" s="185"/>
      <c r="H97" s="186"/>
      <c r="I97" s="26"/>
      <c r="J97" s="195"/>
    </row>
    <row r="98" spans="1:10" ht="27.75" customHeight="1">
      <c r="A98" s="198"/>
      <c r="B98" s="256"/>
      <c r="C98" s="255"/>
      <c r="D98" s="243"/>
      <c r="E98" s="240"/>
      <c r="F98" s="192" t="s">
        <v>135</v>
      </c>
      <c r="G98" s="192"/>
      <c r="H98" s="192"/>
      <c r="I98" s="17"/>
      <c r="J98" s="195"/>
    </row>
    <row r="99" spans="1:10" ht="27.75" customHeight="1">
      <c r="A99" s="198"/>
      <c r="B99" s="256"/>
      <c r="C99" s="255"/>
      <c r="D99" s="243"/>
      <c r="E99" s="240"/>
      <c r="F99" s="192" t="s">
        <v>136</v>
      </c>
      <c r="G99" s="192"/>
      <c r="H99" s="192"/>
      <c r="I99" s="17"/>
      <c r="J99" s="195"/>
    </row>
    <row r="100" spans="1:10" ht="27.75" customHeight="1">
      <c r="A100" s="198"/>
      <c r="B100" s="250"/>
      <c r="C100" s="252"/>
      <c r="D100" s="244"/>
      <c r="E100" s="241"/>
      <c r="F100" s="221" t="s">
        <v>137</v>
      </c>
      <c r="G100" s="222"/>
      <c r="H100" s="223"/>
      <c r="I100" s="17"/>
      <c r="J100" s="196"/>
    </row>
    <row r="101" spans="1:10" ht="18">
      <c r="A101" s="187" t="s">
        <v>138</v>
      </c>
      <c r="B101" s="187"/>
      <c r="C101" s="187"/>
      <c r="D101" s="187"/>
      <c r="E101" s="187"/>
      <c r="F101" s="187"/>
      <c r="G101" s="187"/>
      <c r="H101" s="187"/>
      <c r="I101" s="187"/>
      <c r="J101" s="187"/>
    </row>
    <row r="102" spans="1:10" ht="33.75" customHeight="1">
      <c r="A102" s="191" t="s">
        <v>139</v>
      </c>
      <c r="B102" s="189" t="s">
        <v>140</v>
      </c>
      <c r="C102" s="190"/>
      <c r="D102" s="188" t="e">
        <f>I108/(I102+I103+I105-I106-I107)</f>
        <v>#DIV/0!</v>
      </c>
      <c r="E102" s="193" t="e">
        <f>C102/D102</f>
        <v>#DIV/0!</v>
      </c>
      <c r="F102" s="192" t="s">
        <v>141</v>
      </c>
      <c r="G102" s="192"/>
      <c r="H102" s="192"/>
      <c r="I102" s="17"/>
      <c r="J102" s="207"/>
    </row>
    <row r="103" spans="1:10" ht="33.75" customHeight="1">
      <c r="A103" s="191"/>
      <c r="B103" s="189"/>
      <c r="C103" s="190"/>
      <c r="D103" s="188"/>
      <c r="E103" s="193"/>
      <c r="F103" s="192" t="s">
        <v>142</v>
      </c>
      <c r="G103" s="192"/>
      <c r="H103" s="192"/>
      <c r="I103" s="17"/>
      <c r="J103" s="207"/>
    </row>
    <row r="104" spans="1:10" ht="33.75" customHeight="1">
      <c r="A104" s="191"/>
      <c r="B104" s="189"/>
      <c r="C104" s="190"/>
      <c r="D104" s="188"/>
      <c r="E104" s="193"/>
      <c r="F104" s="200" t="s">
        <v>143</v>
      </c>
      <c r="G104" s="200"/>
      <c r="H104" s="200"/>
      <c r="I104" s="17"/>
      <c r="J104" s="207"/>
    </row>
    <row r="105" spans="1:10" ht="46.5" customHeight="1">
      <c r="A105" s="191"/>
      <c r="B105" s="189"/>
      <c r="C105" s="190"/>
      <c r="D105" s="188"/>
      <c r="E105" s="193"/>
      <c r="F105" s="192" t="s">
        <v>144</v>
      </c>
      <c r="G105" s="192"/>
      <c r="H105" s="192"/>
      <c r="I105" s="17"/>
      <c r="J105" s="207"/>
    </row>
    <row r="106" spans="1:10" ht="43.5" customHeight="1">
      <c r="A106" s="191"/>
      <c r="B106" s="189"/>
      <c r="C106" s="190"/>
      <c r="D106" s="188"/>
      <c r="E106" s="193"/>
      <c r="F106" s="192" t="s">
        <v>145</v>
      </c>
      <c r="G106" s="192"/>
      <c r="H106" s="192"/>
      <c r="I106" s="17"/>
      <c r="J106" s="207"/>
    </row>
    <row r="107" spans="1:10" ht="33.75" customHeight="1">
      <c r="A107" s="191"/>
      <c r="B107" s="189"/>
      <c r="C107" s="190"/>
      <c r="D107" s="188"/>
      <c r="E107" s="193"/>
      <c r="F107" s="192" t="s">
        <v>146</v>
      </c>
      <c r="G107" s="192"/>
      <c r="H107" s="192"/>
      <c r="I107" s="17"/>
      <c r="J107" s="207"/>
    </row>
    <row r="108" spans="1:10" ht="48.75" customHeight="1">
      <c r="A108" s="191"/>
      <c r="B108" s="189"/>
      <c r="C108" s="190"/>
      <c r="D108" s="188"/>
      <c r="E108" s="193"/>
      <c r="F108" s="192" t="s">
        <v>329</v>
      </c>
      <c r="G108" s="192"/>
      <c r="H108" s="192"/>
      <c r="I108" s="17"/>
      <c r="J108" s="207"/>
    </row>
    <row r="109" spans="1:10" ht="33.75" customHeight="1">
      <c r="A109" s="191"/>
      <c r="B109" s="189"/>
      <c r="C109" s="190"/>
      <c r="D109" s="188"/>
      <c r="E109" s="193"/>
      <c r="F109" s="200" t="s">
        <v>148</v>
      </c>
      <c r="G109" s="200"/>
      <c r="H109" s="200"/>
      <c r="I109" s="17"/>
      <c r="J109" s="207"/>
    </row>
    <row r="110" spans="1:10" ht="33.75" customHeight="1">
      <c r="A110" s="191" t="s">
        <v>149</v>
      </c>
      <c r="B110" s="189" t="s">
        <v>150</v>
      </c>
      <c r="C110" s="190"/>
      <c r="D110" s="188" t="e">
        <f>I115/I110</f>
        <v>#DIV/0!</v>
      </c>
      <c r="E110" s="193" t="e">
        <f>C110/D110</f>
        <v>#DIV/0!</v>
      </c>
      <c r="F110" s="192" t="s">
        <v>269</v>
      </c>
      <c r="G110" s="192"/>
      <c r="H110" s="192"/>
      <c r="I110" s="19">
        <f>SUM(I111:I112)</f>
        <v>0</v>
      </c>
      <c r="J110" s="207"/>
    </row>
    <row r="111" spans="1:10" ht="33.75" customHeight="1">
      <c r="A111" s="191"/>
      <c r="B111" s="189"/>
      <c r="C111" s="190"/>
      <c r="D111" s="188"/>
      <c r="E111" s="193"/>
      <c r="F111" s="201" t="s">
        <v>152</v>
      </c>
      <c r="G111" s="201"/>
      <c r="H111" s="201"/>
      <c r="I111" s="17"/>
      <c r="J111" s="207"/>
    </row>
    <row r="112" spans="1:10" ht="48.75" customHeight="1">
      <c r="A112" s="191"/>
      <c r="B112" s="189"/>
      <c r="C112" s="190"/>
      <c r="D112" s="188"/>
      <c r="E112" s="193"/>
      <c r="F112" s="201" t="s">
        <v>153</v>
      </c>
      <c r="G112" s="201"/>
      <c r="H112" s="201"/>
      <c r="I112" s="17"/>
      <c r="J112" s="207"/>
    </row>
    <row r="113" spans="1:10" ht="48.75" customHeight="1">
      <c r="A113" s="191"/>
      <c r="B113" s="189" t="s">
        <v>154</v>
      </c>
      <c r="C113" s="190"/>
      <c r="D113" s="188" t="e">
        <f>I115/I113</f>
        <v>#DIV/0!</v>
      </c>
      <c r="E113" s="193" t="e">
        <f>C113/D113</f>
        <v>#DIV/0!</v>
      </c>
      <c r="F113" s="192" t="s">
        <v>155</v>
      </c>
      <c r="G113" s="192"/>
      <c r="H113" s="192"/>
      <c r="I113" s="17"/>
      <c r="J113" s="207"/>
    </row>
    <row r="114" spans="1:10" ht="33.75" customHeight="1">
      <c r="A114" s="191"/>
      <c r="B114" s="189"/>
      <c r="C114" s="190"/>
      <c r="D114" s="188"/>
      <c r="E114" s="193"/>
      <c r="F114" s="192" t="s">
        <v>156</v>
      </c>
      <c r="G114" s="192"/>
      <c r="H114" s="192"/>
      <c r="I114" s="17"/>
      <c r="J114" s="207"/>
    </row>
    <row r="115" spans="1:10" ht="33.75" customHeight="1">
      <c r="A115" s="191"/>
      <c r="B115" s="189"/>
      <c r="C115" s="190"/>
      <c r="D115" s="188"/>
      <c r="E115" s="193"/>
      <c r="F115" s="192" t="s">
        <v>157</v>
      </c>
      <c r="G115" s="192"/>
      <c r="H115" s="192"/>
      <c r="I115" s="17"/>
      <c r="J115" s="207"/>
    </row>
    <row r="116" spans="1:10" ht="18">
      <c r="A116" s="187" t="s">
        <v>158</v>
      </c>
      <c r="B116" s="187"/>
      <c r="C116" s="187"/>
      <c r="D116" s="187"/>
      <c r="E116" s="187"/>
      <c r="F116" s="187"/>
      <c r="G116" s="187"/>
      <c r="H116" s="187"/>
      <c r="I116" s="187"/>
      <c r="J116" s="187"/>
    </row>
    <row r="117" spans="1:10" ht="33.75" customHeight="1">
      <c r="A117" s="191" t="s">
        <v>159</v>
      </c>
      <c r="B117" s="279" t="s">
        <v>160</v>
      </c>
      <c r="C117" s="220"/>
      <c r="D117" s="188" t="e">
        <f>I118/I117*100</f>
        <v>#DIV/0!</v>
      </c>
      <c r="E117" s="193" t="e">
        <f>+D117/C117</f>
        <v>#DIV/0!</v>
      </c>
      <c r="F117" s="280" t="s">
        <v>161</v>
      </c>
      <c r="G117" s="280"/>
      <c r="H117" s="280"/>
      <c r="I117" s="31"/>
      <c r="J117" s="207"/>
    </row>
    <row r="118" spans="1:10" ht="71.25" customHeight="1">
      <c r="A118" s="191"/>
      <c r="B118" s="279"/>
      <c r="C118" s="220"/>
      <c r="D118" s="188"/>
      <c r="E118" s="193"/>
      <c r="F118" s="280" t="s">
        <v>162</v>
      </c>
      <c r="G118" s="280"/>
      <c r="H118" s="280"/>
      <c r="I118" s="31"/>
      <c r="J118" s="207"/>
    </row>
    <row r="119" spans="1:10" ht="18">
      <c r="A119" s="187" t="s">
        <v>163</v>
      </c>
      <c r="B119" s="187"/>
      <c r="C119" s="187"/>
      <c r="D119" s="187"/>
      <c r="E119" s="187"/>
      <c r="F119" s="187"/>
      <c r="G119" s="187"/>
      <c r="H119" s="187"/>
      <c r="I119" s="187"/>
      <c r="J119" s="187"/>
    </row>
    <row r="120" spans="1:10" ht="51.75" customHeight="1">
      <c r="A120" s="191" t="s">
        <v>164</v>
      </c>
      <c r="B120" s="93" t="s">
        <v>165</v>
      </c>
      <c r="C120" s="38"/>
      <c r="D120" s="26"/>
      <c r="E120" s="99"/>
      <c r="F120" s="316"/>
      <c r="G120" s="317"/>
      <c r="H120" s="317"/>
      <c r="I120" s="318"/>
      <c r="J120" s="94" t="s">
        <v>166</v>
      </c>
    </row>
    <row r="121" spans="1:10" ht="73.5" customHeight="1">
      <c r="A121" s="191"/>
      <c r="B121" s="189" t="s">
        <v>167</v>
      </c>
      <c r="C121" s="251"/>
      <c r="D121" s="188" t="e">
        <f>I122/I121*100</f>
        <v>#DIV/0!</v>
      </c>
      <c r="E121" s="182" t="e">
        <f>+D121/C121</f>
        <v>#DIV/0!</v>
      </c>
      <c r="F121" s="221" t="s">
        <v>168</v>
      </c>
      <c r="G121" s="222"/>
      <c r="H121" s="223"/>
      <c r="I121" s="29"/>
      <c r="J121" s="119"/>
    </row>
    <row r="122" spans="1:10" ht="73.5" customHeight="1">
      <c r="A122" s="191"/>
      <c r="B122" s="189"/>
      <c r="C122" s="252"/>
      <c r="D122" s="188"/>
      <c r="E122" s="183"/>
      <c r="F122" s="221" t="s">
        <v>169</v>
      </c>
      <c r="G122" s="222"/>
      <c r="H122" s="223"/>
      <c r="I122" s="29"/>
      <c r="J122" s="91" t="s">
        <v>166</v>
      </c>
    </row>
    <row r="123" spans="1:10" customFormat="1">
      <c r="C123" s="54"/>
      <c r="D123" s="54"/>
    </row>
    <row r="124" spans="1:10" customFormat="1">
      <c r="A124" s="57"/>
      <c r="B124" s="57"/>
      <c r="C124" s="401"/>
      <c r="D124" s="401"/>
      <c r="E124" s="401"/>
    </row>
    <row r="125" spans="1:10">
      <c r="A125" s="8" t="s">
        <v>171</v>
      </c>
      <c r="B125" s="8" t="s">
        <v>172</v>
      </c>
      <c r="C125" s="276" t="s">
        <v>173</v>
      </c>
      <c r="D125" s="276"/>
      <c r="E125" s="276"/>
      <c r="I125" s="2"/>
    </row>
  </sheetData>
  <sheetProtection algorithmName="SHA-512" hashValue="ipxDZV/hRC2lI8uGt4RS6vzHwBKKXWwIpsEAlHVbMbf+f8iPnqRZ4B2v6AwIrcGLWbNY+yKaBllRys8MihvZzA==" saltValue="XQP1FkMnaHATSceYKOEQUw==" spinCount="100000" sheet="1" formatCells="0" formatColumns="0" formatRows="0" selectLockedCells="1"/>
  <mergeCells count="267">
    <mergeCell ref="C124:E124"/>
    <mergeCell ref="F99:H99"/>
    <mergeCell ref="J113:J115"/>
    <mergeCell ref="A116:J116"/>
    <mergeCell ref="A117:A118"/>
    <mergeCell ref="B117:B118"/>
    <mergeCell ref="C117:C118"/>
    <mergeCell ref="D117:D118"/>
    <mergeCell ref="E117:E118"/>
    <mergeCell ref="F117:H117"/>
    <mergeCell ref="J117:J118"/>
    <mergeCell ref="F118:H118"/>
    <mergeCell ref="A110:A115"/>
    <mergeCell ref="B110:B112"/>
    <mergeCell ref="C110:C112"/>
    <mergeCell ref="D110:D112"/>
    <mergeCell ref="E110:E112"/>
    <mergeCell ref="J110:J112"/>
    <mergeCell ref="F112:H112"/>
    <mergeCell ref="B113:B115"/>
    <mergeCell ref="C113:C115"/>
    <mergeCell ref="D113:D115"/>
    <mergeCell ref="E113:E115"/>
    <mergeCell ref="E39:E41"/>
    <mergeCell ref="F41:H41"/>
    <mergeCell ref="F43:H43"/>
    <mergeCell ref="F47:H49"/>
    <mergeCell ref="A73:A82"/>
    <mergeCell ref="B75:B79"/>
    <mergeCell ref="C75:C79"/>
    <mergeCell ref="D75:D79"/>
    <mergeCell ref="E75:E79"/>
    <mergeCell ref="B80:B82"/>
    <mergeCell ref="C80:C82"/>
    <mergeCell ref="D80:D82"/>
    <mergeCell ref="E80:E82"/>
    <mergeCell ref="F78:H78"/>
    <mergeCell ref="F79:H79"/>
    <mergeCell ref="F81:H81"/>
    <mergeCell ref="F80:H80"/>
    <mergeCell ref="B42:B46"/>
    <mergeCell ref="C42:C46"/>
    <mergeCell ref="F82:H82"/>
    <mergeCell ref="F73:H74"/>
    <mergeCell ref="F37:H37"/>
    <mergeCell ref="B68:B69"/>
    <mergeCell ref="C68:C69"/>
    <mergeCell ref="D68:D69"/>
    <mergeCell ref="E68:E69"/>
    <mergeCell ref="A64:A67"/>
    <mergeCell ref="B64:B67"/>
    <mergeCell ref="C64:C67"/>
    <mergeCell ref="D64:D67"/>
    <mergeCell ref="E64:E67"/>
    <mergeCell ref="F64:H64"/>
    <mergeCell ref="E62:E63"/>
    <mergeCell ref="F62:H62"/>
    <mergeCell ref="A51:A52"/>
    <mergeCell ref="F50:H50"/>
    <mergeCell ref="B51:B52"/>
    <mergeCell ref="C51:C52"/>
    <mergeCell ref="D51:D52"/>
    <mergeCell ref="E51:E52"/>
    <mergeCell ref="F51:H51"/>
    <mergeCell ref="F52:H52"/>
    <mergeCell ref="A39:A50"/>
    <mergeCell ref="C39:C41"/>
    <mergeCell ref="D39:D41"/>
    <mergeCell ref="J62:J63"/>
    <mergeCell ref="A62:A63"/>
    <mergeCell ref="B62:B63"/>
    <mergeCell ref="C62:C63"/>
    <mergeCell ref="D62:D63"/>
    <mergeCell ref="F40:H40"/>
    <mergeCell ref="B33:B34"/>
    <mergeCell ref="C33:C34"/>
    <mergeCell ref="D33:D34"/>
    <mergeCell ref="E33:E34"/>
    <mergeCell ref="F46:H46"/>
    <mergeCell ref="C54:C59"/>
    <mergeCell ref="D54:D59"/>
    <mergeCell ref="E54:E59"/>
    <mergeCell ref="B39:B41"/>
    <mergeCell ref="D42:D46"/>
    <mergeCell ref="E42:E46"/>
    <mergeCell ref="F54:H54"/>
    <mergeCell ref="A53:J53"/>
    <mergeCell ref="A54:A61"/>
    <mergeCell ref="B54:B59"/>
    <mergeCell ref="F55:H55"/>
    <mergeCell ref="B35:B36"/>
    <mergeCell ref="I47:I49"/>
    <mergeCell ref="F29:H29"/>
    <mergeCell ref="F30:H30"/>
    <mergeCell ref="J27:J31"/>
    <mergeCell ref="C35:C36"/>
    <mergeCell ref="F45:H45"/>
    <mergeCell ref="F42:H42"/>
    <mergeCell ref="F44:H44"/>
    <mergeCell ref="J54:J59"/>
    <mergeCell ref="F59:H59"/>
    <mergeCell ref="F35:H35"/>
    <mergeCell ref="F36:H36"/>
    <mergeCell ref="D35:D36"/>
    <mergeCell ref="E35:E36"/>
    <mergeCell ref="C37:C38"/>
    <mergeCell ref="D37:D38"/>
    <mergeCell ref="E37:E38"/>
    <mergeCell ref="F56:H56"/>
    <mergeCell ref="F57:H57"/>
    <mergeCell ref="F58:H58"/>
    <mergeCell ref="J42:J46"/>
    <mergeCell ref="J51:J52"/>
    <mergeCell ref="J39:J41"/>
    <mergeCell ref="J37:J38"/>
    <mergeCell ref="F38:H38"/>
    <mergeCell ref="B25:B26"/>
    <mergeCell ref="C25:C26"/>
    <mergeCell ref="E14:F14"/>
    <mergeCell ref="E15:F15"/>
    <mergeCell ref="B23:B24"/>
    <mergeCell ref="C23:C24"/>
    <mergeCell ref="D23:D24"/>
    <mergeCell ref="E23:E24"/>
    <mergeCell ref="F23:H23"/>
    <mergeCell ref="A14:D14"/>
    <mergeCell ref="F24:H24"/>
    <mergeCell ref="I5:J5"/>
    <mergeCell ref="I6:J6"/>
    <mergeCell ref="D25:D26"/>
    <mergeCell ref="E25:E26"/>
    <mergeCell ref="F33:H33"/>
    <mergeCell ref="J33:J34"/>
    <mergeCell ref="E10:F10"/>
    <mergeCell ref="A11:D11"/>
    <mergeCell ref="E11:F11"/>
    <mergeCell ref="A12:D12"/>
    <mergeCell ref="E12:F12"/>
    <mergeCell ref="A15:D15"/>
    <mergeCell ref="F20:H20"/>
    <mergeCell ref="A8:J8"/>
    <mergeCell ref="A10:D10"/>
    <mergeCell ref="J25:J26"/>
    <mergeCell ref="F26:H26"/>
    <mergeCell ref="A33:A38"/>
    <mergeCell ref="A27:A32"/>
    <mergeCell ref="F28:H28"/>
    <mergeCell ref="F31:H31"/>
    <mergeCell ref="F32:H32"/>
    <mergeCell ref="J23:J24"/>
    <mergeCell ref="F34:H34"/>
    <mergeCell ref="J47:J49"/>
    <mergeCell ref="B37:B38"/>
    <mergeCell ref="J35:J36"/>
    <mergeCell ref="F63:H63"/>
    <mergeCell ref="F60:H60"/>
    <mergeCell ref="F61:I61"/>
    <mergeCell ref="I1:J1"/>
    <mergeCell ref="I2:J2"/>
    <mergeCell ref="I3:J3"/>
    <mergeCell ref="A13:D13"/>
    <mergeCell ref="E13:F13"/>
    <mergeCell ref="F16:H16"/>
    <mergeCell ref="A17:J17"/>
    <mergeCell ref="A18:A26"/>
    <mergeCell ref="B18:B22"/>
    <mergeCell ref="C18:C22"/>
    <mergeCell ref="D18:D22"/>
    <mergeCell ref="E18:E22"/>
    <mergeCell ref="F18:H18"/>
    <mergeCell ref="J18:J22"/>
    <mergeCell ref="F19:H19"/>
    <mergeCell ref="F21:H21"/>
    <mergeCell ref="F22:H22"/>
    <mergeCell ref="F25:H25"/>
    <mergeCell ref="J64:J67"/>
    <mergeCell ref="F65:H65"/>
    <mergeCell ref="F66:H66"/>
    <mergeCell ref="F67:H67"/>
    <mergeCell ref="F68:H68"/>
    <mergeCell ref="J68:J69"/>
    <mergeCell ref="F69:H69"/>
    <mergeCell ref="F75:H75"/>
    <mergeCell ref="F77:H77"/>
    <mergeCell ref="F70:I70"/>
    <mergeCell ref="A71:J71"/>
    <mergeCell ref="A72:J72"/>
    <mergeCell ref="B73:B74"/>
    <mergeCell ref="C73:C74"/>
    <mergeCell ref="D73:D74"/>
    <mergeCell ref="E73:E74"/>
    <mergeCell ref="J73:J74"/>
    <mergeCell ref="A68:A69"/>
    <mergeCell ref="J75:J79"/>
    <mergeCell ref="I73:I74"/>
    <mergeCell ref="F88:H88"/>
    <mergeCell ref="F76:H76"/>
    <mergeCell ref="F83:H83"/>
    <mergeCell ref="F85:H85"/>
    <mergeCell ref="F87:H87"/>
    <mergeCell ref="F89:H89"/>
    <mergeCell ref="A101:J101"/>
    <mergeCell ref="J80:J82"/>
    <mergeCell ref="A83:A85"/>
    <mergeCell ref="B83:B84"/>
    <mergeCell ref="C83:C84"/>
    <mergeCell ref="D83:D84"/>
    <mergeCell ref="E83:E84"/>
    <mergeCell ref="J83:J84"/>
    <mergeCell ref="F84:H84"/>
    <mergeCell ref="A86:J86"/>
    <mergeCell ref="A87:A100"/>
    <mergeCell ref="B87:B91"/>
    <mergeCell ref="C87:C91"/>
    <mergeCell ref="D87:D91"/>
    <mergeCell ref="E87:E91"/>
    <mergeCell ref="J87:J91"/>
    <mergeCell ref="B92:B100"/>
    <mergeCell ref="F98:H98"/>
    <mergeCell ref="F27:H27"/>
    <mergeCell ref="B27:B31"/>
    <mergeCell ref="C27:C31"/>
    <mergeCell ref="D27:D31"/>
    <mergeCell ref="E27:E31"/>
    <mergeCell ref="F113:H113"/>
    <mergeCell ref="F114:H114"/>
    <mergeCell ref="F115:H115"/>
    <mergeCell ref="F106:H106"/>
    <mergeCell ref="F105:H105"/>
    <mergeCell ref="F107:H107"/>
    <mergeCell ref="F108:H108"/>
    <mergeCell ref="F109:H109"/>
    <mergeCell ref="F110:H110"/>
    <mergeCell ref="F111:H111"/>
    <mergeCell ref="F39:H39"/>
    <mergeCell ref="F102:H102"/>
    <mergeCell ref="F103:H103"/>
    <mergeCell ref="F90:H90"/>
    <mergeCell ref="F104:H104"/>
    <mergeCell ref="F91:H91"/>
    <mergeCell ref="B102:B109"/>
    <mergeCell ref="C102:C109"/>
    <mergeCell ref="D102:D109"/>
    <mergeCell ref="C125:E125"/>
    <mergeCell ref="F100:H100"/>
    <mergeCell ref="A119:J119"/>
    <mergeCell ref="A120:A122"/>
    <mergeCell ref="F120:I120"/>
    <mergeCell ref="B121:B122"/>
    <mergeCell ref="C121:C122"/>
    <mergeCell ref="D121:D122"/>
    <mergeCell ref="E121:E122"/>
    <mergeCell ref="F121:H121"/>
    <mergeCell ref="F122:H122"/>
    <mergeCell ref="A102:A109"/>
    <mergeCell ref="E102:E109"/>
    <mergeCell ref="J102:J109"/>
    <mergeCell ref="C92:C100"/>
    <mergeCell ref="D92:D100"/>
    <mergeCell ref="E92:E100"/>
    <mergeCell ref="F92:H92"/>
    <mergeCell ref="J92:J100"/>
    <mergeCell ref="F93:H93"/>
    <mergeCell ref="F94:H94"/>
    <mergeCell ref="F95:H95"/>
    <mergeCell ref="F96:H96"/>
    <mergeCell ref="F97:H97"/>
  </mergeCells>
  <conditionalFormatting sqref="E18:E75 J50:J75 E80:E83 J80:J87 E85:E87">
    <cfRule type="expression" dxfId="28" priority="3">
      <formula>AND(OR($E18&gt;110%,$E18&lt;90%),ISBLANK($J18))</formula>
    </cfRule>
  </conditionalFormatting>
  <conditionalFormatting sqref="E92:E97 J92:J97">
    <cfRule type="expression" dxfId="27" priority="2">
      <formula>AND(OR($E92&gt;110%,$E92&lt;90%),ISBLANK($J92))</formula>
    </cfRule>
  </conditionalFormatting>
  <conditionalFormatting sqref="E101:E121 J101:J122">
    <cfRule type="expression" dxfId="26" priority="1">
      <formula>AND(OR($E101&gt;110%,$E101&lt;90%),ISBLANK($J101))</formula>
    </cfRule>
  </conditionalFormatting>
  <conditionalFormatting sqref="I11:J15">
    <cfRule type="expression" dxfId="25" priority="5">
      <formula>AND(OR($I11&gt;110%,$I11&lt;90%),ISBLANK($J11))</formula>
    </cfRule>
  </conditionalFormatting>
  <conditionalFormatting sqref="J18:J47">
    <cfRule type="expression" dxfId="24" priority="4">
      <formula>AND(OR($E18&gt;110%,$E18&lt;90%),ISBLANK($J18))</formula>
    </cfRule>
  </conditionalFormatting>
  <pageMargins left="0.7" right="0.7" top="0.75" bottom="0.75" header="0.3" footer="0.3"/>
  <pageSetup paperSize="9" scale="65" fitToHeight="0" orientation="landscape" horizontalDpi="4294967294" verticalDpi="4294967294" r:id="rId1"/>
  <rowBreaks count="7" manualBreakCount="7">
    <brk id="15" max="9" man="1"/>
    <brk id="30" max="9" man="1"/>
    <brk id="38" max="9" man="1"/>
    <brk id="50" max="9" man="1"/>
    <brk id="67" max="9" man="1"/>
    <brk id="83" max="9" man="1"/>
    <brk id="10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C7C77-61D3-48DC-AA86-76AF344C49C4}">
  <sheetPr>
    <pageSetUpPr fitToPage="1"/>
  </sheetPr>
  <dimension ref="A1:J124"/>
  <sheetViews>
    <sheetView zoomScale="90" zoomScaleNormal="90" workbookViewId="0">
      <selection activeCell="G11" sqref="G11"/>
    </sheetView>
  </sheetViews>
  <sheetFormatPr defaultColWidth="9.44140625" defaultRowHeight="14.4"/>
  <cols>
    <col min="1" max="1" width="55.44140625" style="1" customWidth="1"/>
    <col min="2" max="2" width="27.44140625" style="1" customWidth="1"/>
    <col min="3" max="3" width="11.44140625" style="2" customWidth="1"/>
    <col min="4" max="4" width="12" style="2" customWidth="1"/>
    <col min="5" max="5" width="11.44140625" style="3" customWidth="1"/>
    <col min="6" max="6" width="21.44140625" style="1" customWidth="1"/>
    <col min="7" max="8" width="10.44140625" style="1" customWidth="1"/>
    <col min="9" max="9" width="10.44140625" style="2" customWidth="1"/>
    <col min="10" max="10" width="35.44140625" style="32" customWidth="1"/>
    <col min="11" max="11" width="14.44140625" style="1" customWidth="1"/>
    <col min="12" max="12" width="10" style="1" customWidth="1"/>
    <col min="13" max="16384" width="9.44140625" style="1"/>
  </cols>
  <sheetData>
    <row r="1" spans="1:10" ht="17.399999999999999">
      <c r="I1" s="227" t="s">
        <v>0</v>
      </c>
      <c r="J1" s="227"/>
    </row>
    <row r="2" spans="1:10" ht="17.399999999999999">
      <c r="I2" s="227" t="s">
        <v>1</v>
      </c>
      <c r="J2" s="227"/>
    </row>
    <row r="3" spans="1:10" ht="17.399999999999999">
      <c r="I3" s="227" t="s">
        <v>2</v>
      </c>
      <c r="J3" s="227"/>
    </row>
    <row r="4" spans="1:10" ht="17.399999999999999">
      <c r="I4" s="80" t="s">
        <v>174</v>
      </c>
      <c r="J4" s="81"/>
    </row>
    <row r="5" spans="1:10" ht="17.399999999999999">
      <c r="I5" s="227" t="s">
        <v>4</v>
      </c>
      <c r="J5" s="227"/>
    </row>
    <row r="6" spans="1:10" ht="17.399999999999999">
      <c r="I6" s="227" t="s">
        <v>5</v>
      </c>
      <c r="J6" s="227"/>
    </row>
    <row r="7" spans="1:10" ht="25.5" customHeight="1"/>
    <row r="8" spans="1:10" ht="89.25" customHeight="1">
      <c r="A8" s="402" t="s">
        <v>330</v>
      </c>
      <c r="B8" s="402"/>
      <c r="C8" s="402"/>
      <c r="D8" s="402"/>
      <c r="E8" s="402"/>
      <c r="F8" s="402"/>
      <c r="G8" s="402"/>
      <c r="H8" s="402"/>
      <c r="I8" s="402"/>
      <c r="J8" s="402"/>
    </row>
    <row r="9" spans="1:10" ht="26.25" customHeight="1">
      <c r="A9" s="4"/>
      <c r="B9" s="4"/>
      <c r="C9" s="5"/>
      <c r="D9" s="5"/>
      <c r="E9" s="5"/>
      <c r="F9" s="4"/>
      <c r="G9" s="4"/>
      <c r="H9" s="4"/>
      <c r="I9" s="5"/>
      <c r="J9" s="6"/>
    </row>
    <row r="10" spans="1:10" ht="67.5" customHeight="1">
      <c r="A10" s="315" t="s">
        <v>7</v>
      </c>
      <c r="B10" s="315"/>
      <c r="C10" s="315"/>
      <c r="D10" s="315"/>
      <c r="E10" s="310" t="s">
        <v>8</v>
      </c>
      <c r="F10" s="311"/>
      <c r="G10" s="11" t="s">
        <v>9</v>
      </c>
      <c r="H10" s="11" t="s">
        <v>10</v>
      </c>
      <c r="I10" s="63" t="s">
        <v>11</v>
      </c>
      <c r="J10" s="33" t="s">
        <v>12</v>
      </c>
    </row>
    <row r="11" spans="1:10" ht="63" customHeight="1">
      <c r="A11" s="313" t="s">
        <v>13</v>
      </c>
      <c r="B11" s="314"/>
      <c r="C11" s="314"/>
      <c r="D11" s="289"/>
      <c r="E11" s="313"/>
      <c r="F11" s="289"/>
      <c r="G11" s="14"/>
      <c r="H11" s="14"/>
      <c r="I11" s="15" t="e">
        <f>+H11/G11</f>
        <v>#DIV/0!</v>
      </c>
      <c r="J11" s="59"/>
    </row>
    <row r="12" spans="1:10" ht="66.75" customHeight="1">
      <c r="A12" s="313" t="s">
        <v>176</v>
      </c>
      <c r="B12" s="314"/>
      <c r="C12" s="314"/>
      <c r="D12" s="289"/>
      <c r="E12" s="313"/>
      <c r="F12" s="289"/>
      <c r="G12" s="14"/>
      <c r="H12" s="14"/>
      <c r="I12" s="15" t="e">
        <f>+H12/G12</f>
        <v>#DIV/0!</v>
      </c>
      <c r="J12" s="59"/>
    </row>
    <row r="13" spans="1:10" ht="67.5" customHeight="1">
      <c r="A13" s="313" t="s">
        <v>15</v>
      </c>
      <c r="B13" s="314"/>
      <c r="C13" s="314"/>
      <c r="D13" s="289"/>
      <c r="E13" s="313"/>
      <c r="F13" s="289"/>
      <c r="G13" s="14"/>
      <c r="H13" s="14"/>
      <c r="I13" s="15" t="e">
        <f>+H13/G13</f>
        <v>#DIV/0!</v>
      </c>
      <c r="J13" s="59"/>
    </row>
    <row r="14" spans="1:10" ht="67.5" customHeight="1">
      <c r="A14" s="296" t="s">
        <v>16</v>
      </c>
      <c r="B14" s="296"/>
      <c r="C14" s="296"/>
      <c r="D14" s="296"/>
      <c r="E14" s="313"/>
      <c r="F14" s="289"/>
      <c r="G14" s="14"/>
      <c r="H14" s="14"/>
      <c r="I14" s="15" t="e">
        <f t="shared" ref="I14:I15" si="0">+H14/G14</f>
        <v>#DIV/0!</v>
      </c>
      <c r="J14" s="59"/>
    </row>
    <row r="15" spans="1:10" ht="67.5" customHeight="1">
      <c r="A15" s="296" t="s">
        <v>18</v>
      </c>
      <c r="B15" s="296"/>
      <c r="C15" s="296"/>
      <c r="D15" s="296"/>
      <c r="E15" s="313"/>
      <c r="F15" s="289"/>
      <c r="G15" s="14"/>
      <c r="H15" s="14"/>
      <c r="I15" s="15" t="e">
        <f t="shared" si="0"/>
        <v>#DIV/0!</v>
      </c>
      <c r="J15" s="59"/>
    </row>
    <row r="16" spans="1:10" ht="51.75" customHeight="1">
      <c r="A16" s="11" t="s">
        <v>20</v>
      </c>
      <c r="B16" s="11" t="s">
        <v>271</v>
      </c>
      <c r="C16" s="13" t="s">
        <v>9</v>
      </c>
      <c r="D16" s="13" t="s">
        <v>10</v>
      </c>
      <c r="E16" s="12" t="s">
        <v>11</v>
      </c>
      <c r="F16" s="310" t="s">
        <v>272</v>
      </c>
      <c r="G16" s="378"/>
      <c r="H16" s="311"/>
      <c r="I16" s="13" t="s">
        <v>10</v>
      </c>
      <c r="J16" s="88" t="s">
        <v>12</v>
      </c>
    </row>
    <row r="17" spans="1:10" ht="24" customHeight="1">
      <c r="A17" s="379" t="s">
        <v>273</v>
      </c>
      <c r="B17" s="380"/>
      <c r="C17" s="380"/>
      <c r="D17" s="380"/>
      <c r="E17" s="380"/>
      <c r="F17" s="380"/>
      <c r="G17" s="380"/>
      <c r="H17" s="380"/>
      <c r="I17" s="380"/>
      <c r="J17" s="381"/>
    </row>
    <row r="18" spans="1:10" ht="55.5" customHeight="1">
      <c r="A18" s="370" t="s">
        <v>331</v>
      </c>
      <c r="B18" s="219" t="s">
        <v>313</v>
      </c>
      <c r="C18" s="363"/>
      <c r="D18" s="390">
        <f>SUM(I18:I19)</f>
        <v>0</v>
      </c>
      <c r="E18" s="365" t="e">
        <f>D18/C18</f>
        <v>#DIV/0!</v>
      </c>
      <c r="F18" s="203" t="s">
        <v>25</v>
      </c>
      <c r="G18" s="203"/>
      <c r="H18" s="203"/>
      <c r="I18" s="17"/>
      <c r="J18" s="366"/>
    </row>
    <row r="19" spans="1:10" ht="51" customHeight="1">
      <c r="A19" s="382"/>
      <c r="B19" s="362"/>
      <c r="C19" s="363"/>
      <c r="D19" s="390"/>
      <c r="E19" s="365"/>
      <c r="F19" s="203" t="s">
        <v>31</v>
      </c>
      <c r="G19" s="203"/>
      <c r="H19" s="203"/>
      <c r="I19" s="19">
        <f>+D34+D38+I52+I64+D40</f>
        <v>0</v>
      </c>
      <c r="J19" s="366"/>
    </row>
    <row r="20" spans="1:10" ht="48.75" customHeight="1">
      <c r="A20" s="370" t="s">
        <v>332</v>
      </c>
      <c r="B20" s="219" t="s">
        <v>333</v>
      </c>
      <c r="C20" s="363"/>
      <c r="D20" s="364" t="e">
        <f>+I22/I21</f>
        <v>#DIV/0!</v>
      </c>
      <c r="E20" s="365" t="e">
        <f>D20/C20</f>
        <v>#DIV/0!</v>
      </c>
      <c r="F20" s="203" t="s">
        <v>334</v>
      </c>
      <c r="G20" s="203"/>
      <c r="H20" s="203"/>
      <c r="I20" s="17"/>
      <c r="J20" s="366"/>
    </row>
    <row r="21" spans="1:10" ht="48.75" customHeight="1">
      <c r="A21" s="371"/>
      <c r="B21" s="219"/>
      <c r="C21" s="363"/>
      <c r="D21" s="364"/>
      <c r="E21" s="365"/>
      <c r="F21" s="203" t="s">
        <v>335</v>
      </c>
      <c r="G21" s="203"/>
      <c r="H21" s="203"/>
      <c r="I21" s="17"/>
      <c r="J21" s="366"/>
    </row>
    <row r="22" spans="1:10" ht="47.25" customHeight="1">
      <c r="A22" s="371"/>
      <c r="B22" s="362"/>
      <c r="C22" s="363"/>
      <c r="D22" s="364"/>
      <c r="E22" s="365"/>
      <c r="F22" s="203" t="s">
        <v>336</v>
      </c>
      <c r="G22" s="203"/>
      <c r="H22" s="203"/>
      <c r="I22" s="17"/>
      <c r="J22" s="366"/>
    </row>
    <row r="23" spans="1:10" ht="41.25" customHeight="1">
      <c r="A23" s="371"/>
      <c r="B23" s="411" t="s">
        <v>337</v>
      </c>
      <c r="C23" s="363"/>
      <c r="D23" s="364" t="e">
        <f>+I25/I23</f>
        <v>#DIV/0!</v>
      </c>
      <c r="E23" s="365" t="e">
        <f>D23/C23</f>
        <v>#DIV/0!</v>
      </c>
      <c r="F23" s="192" t="s">
        <v>338</v>
      </c>
      <c r="G23" s="192"/>
      <c r="H23" s="192"/>
      <c r="I23" s="17"/>
      <c r="J23" s="366"/>
    </row>
    <row r="24" spans="1:10" ht="33" customHeight="1">
      <c r="A24" s="371"/>
      <c r="B24" s="412"/>
      <c r="C24" s="363"/>
      <c r="D24" s="364"/>
      <c r="E24" s="365"/>
      <c r="F24" s="192" t="s">
        <v>339</v>
      </c>
      <c r="G24" s="192"/>
      <c r="H24" s="192"/>
      <c r="I24" s="17"/>
      <c r="J24" s="366"/>
    </row>
    <row r="25" spans="1:10" ht="48.75" customHeight="1">
      <c r="A25" s="371"/>
      <c r="B25" s="412"/>
      <c r="C25" s="363"/>
      <c r="D25" s="364"/>
      <c r="E25" s="365"/>
      <c r="F25" s="192" t="s">
        <v>340</v>
      </c>
      <c r="G25" s="192"/>
      <c r="H25" s="192"/>
      <c r="I25" s="17"/>
      <c r="J25" s="366"/>
    </row>
    <row r="26" spans="1:10" ht="33" customHeight="1">
      <c r="A26" s="389" t="s">
        <v>341</v>
      </c>
      <c r="B26" s="413" t="s">
        <v>342</v>
      </c>
      <c r="C26" s="363"/>
      <c r="D26" s="390">
        <f>SUM(I26:I29)</f>
        <v>0</v>
      </c>
      <c r="E26" s="365" t="e">
        <f>D26/C26</f>
        <v>#DIV/0!</v>
      </c>
      <c r="F26" s="192" t="s">
        <v>343</v>
      </c>
      <c r="G26" s="192"/>
      <c r="H26" s="192"/>
      <c r="I26" s="17"/>
      <c r="J26" s="366"/>
    </row>
    <row r="27" spans="1:10" ht="33" customHeight="1">
      <c r="A27" s="389"/>
      <c r="B27" s="414"/>
      <c r="C27" s="363"/>
      <c r="D27" s="390"/>
      <c r="E27" s="365"/>
      <c r="F27" s="192" t="s">
        <v>344</v>
      </c>
      <c r="G27" s="192"/>
      <c r="H27" s="192"/>
      <c r="I27" s="17"/>
      <c r="J27" s="366"/>
    </row>
    <row r="28" spans="1:10" ht="33" customHeight="1">
      <c r="A28" s="389"/>
      <c r="B28" s="414"/>
      <c r="C28" s="363"/>
      <c r="D28" s="390"/>
      <c r="E28" s="365"/>
      <c r="F28" s="221" t="s">
        <v>345</v>
      </c>
      <c r="G28" s="222"/>
      <c r="H28" s="223"/>
      <c r="I28" s="17"/>
      <c r="J28" s="366"/>
    </row>
    <row r="29" spans="1:10" ht="33" customHeight="1">
      <c r="A29" s="389"/>
      <c r="B29" s="414"/>
      <c r="C29" s="363"/>
      <c r="D29" s="390"/>
      <c r="E29" s="365"/>
      <c r="F29" s="203" t="s">
        <v>346</v>
      </c>
      <c r="G29" s="203"/>
      <c r="H29" s="203"/>
      <c r="I29" s="17"/>
      <c r="J29" s="366"/>
    </row>
    <row r="30" spans="1:10" ht="48.75" customHeight="1">
      <c r="A30" s="389"/>
      <c r="B30" s="414"/>
      <c r="C30" s="363"/>
      <c r="D30" s="390"/>
      <c r="E30" s="365"/>
      <c r="F30" s="203" t="s">
        <v>347</v>
      </c>
      <c r="G30" s="203"/>
      <c r="H30" s="203"/>
      <c r="I30" s="17"/>
      <c r="J30" s="366"/>
    </row>
    <row r="31" spans="1:10" ht="63.75" customHeight="1">
      <c r="A31" s="370" t="s">
        <v>301</v>
      </c>
      <c r="B31" s="219" t="s">
        <v>348</v>
      </c>
      <c r="C31" s="363"/>
      <c r="D31" s="390">
        <f>+I31+I33</f>
        <v>0</v>
      </c>
      <c r="E31" s="365" t="e">
        <f>D31/C31</f>
        <v>#DIV/0!</v>
      </c>
      <c r="F31" s="203" t="s">
        <v>349</v>
      </c>
      <c r="G31" s="203"/>
      <c r="H31" s="203"/>
      <c r="I31" s="17"/>
      <c r="J31" s="366"/>
    </row>
    <row r="32" spans="1:10" ht="62.25" customHeight="1">
      <c r="A32" s="371"/>
      <c r="B32" s="219"/>
      <c r="C32" s="363"/>
      <c r="D32" s="390"/>
      <c r="E32" s="365"/>
      <c r="F32" s="226" t="s">
        <v>350</v>
      </c>
      <c r="G32" s="226"/>
      <c r="H32" s="226"/>
      <c r="I32" s="17"/>
      <c r="J32" s="366"/>
    </row>
    <row r="33" spans="1:10" ht="65.25" customHeight="1">
      <c r="A33" s="371"/>
      <c r="B33" s="219"/>
      <c r="C33" s="363"/>
      <c r="D33" s="390"/>
      <c r="E33" s="365"/>
      <c r="F33" s="203" t="s">
        <v>351</v>
      </c>
      <c r="G33" s="203"/>
      <c r="H33" s="203"/>
      <c r="I33" s="17"/>
      <c r="J33" s="366"/>
    </row>
    <row r="34" spans="1:10" ht="66.75" customHeight="1">
      <c r="A34" s="371"/>
      <c r="B34" s="403" t="s">
        <v>352</v>
      </c>
      <c r="C34" s="363"/>
      <c r="D34" s="390">
        <f>+I32+I34</f>
        <v>0</v>
      </c>
      <c r="E34" s="365" t="e">
        <f>D34/C34</f>
        <v>#DIV/0!</v>
      </c>
      <c r="F34" s="404" t="s">
        <v>353</v>
      </c>
      <c r="G34" s="404"/>
      <c r="H34" s="404"/>
      <c r="I34" s="17"/>
      <c r="J34" s="366"/>
    </row>
    <row r="35" spans="1:10" ht="33" customHeight="1">
      <c r="A35" s="371"/>
      <c r="B35" s="403"/>
      <c r="C35" s="363"/>
      <c r="D35" s="390"/>
      <c r="E35" s="365"/>
      <c r="F35" s="203" t="s">
        <v>310</v>
      </c>
      <c r="G35" s="203"/>
      <c r="H35" s="203"/>
      <c r="I35" s="17"/>
      <c r="J35" s="366"/>
    </row>
    <row r="36" spans="1:10" ht="33" customHeight="1">
      <c r="A36" s="371"/>
      <c r="B36" s="403"/>
      <c r="C36" s="363"/>
      <c r="D36" s="390"/>
      <c r="E36" s="365"/>
      <c r="F36" s="404" t="s">
        <v>311</v>
      </c>
      <c r="G36" s="404"/>
      <c r="H36" s="404"/>
      <c r="I36" s="17"/>
      <c r="J36" s="366"/>
    </row>
    <row r="37" spans="1:10" ht="81.75" customHeight="1">
      <c r="A37" s="371"/>
      <c r="B37" s="21" t="s">
        <v>354</v>
      </c>
      <c r="C37" s="47"/>
      <c r="D37" s="17"/>
      <c r="E37" s="49" t="e">
        <f>D37/C37</f>
        <v>#DIV/0!</v>
      </c>
      <c r="F37" s="203" t="s">
        <v>355</v>
      </c>
      <c r="G37" s="203"/>
      <c r="H37" s="203"/>
      <c r="I37" s="17"/>
      <c r="J37" s="51"/>
    </row>
    <row r="38" spans="1:10" ht="77.25" customHeight="1">
      <c r="A38" s="371"/>
      <c r="B38" s="22" t="s">
        <v>356</v>
      </c>
      <c r="C38" s="47"/>
      <c r="D38" s="17"/>
      <c r="E38" s="49" t="e">
        <f>D38/C38</f>
        <v>#DIV/0!</v>
      </c>
      <c r="F38" s="203" t="s">
        <v>357</v>
      </c>
      <c r="G38" s="203"/>
      <c r="H38" s="203"/>
      <c r="I38" s="17"/>
      <c r="J38" s="51"/>
    </row>
    <row r="39" spans="1:10" ht="61.5" customHeight="1">
      <c r="A39" s="371"/>
      <c r="B39" s="22" t="s">
        <v>358</v>
      </c>
      <c r="C39" s="47"/>
      <c r="D39" s="17"/>
      <c r="E39" s="49" t="e">
        <f t="shared" ref="E39:E40" si="1">D39/C39</f>
        <v>#DIV/0!</v>
      </c>
      <c r="F39" s="405"/>
      <c r="G39" s="406"/>
      <c r="H39" s="406"/>
      <c r="I39" s="407"/>
      <c r="J39" s="51"/>
    </row>
    <row r="40" spans="1:10" ht="77.25" customHeight="1">
      <c r="A40" s="371"/>
      <c r="B40" s="62" t="s">
        <v>359</v>
      </c>
      <c r="C40" s="47"/>
      <c r="D40" s="17"/>
      <c r="E40" s="49" t="e">
        <f t="shared" si="1"/>
        <v>#DIV/0!</v>
      </c>
      <c r="F40" s="408"/>
      <c r="G40" s="409"/>
      <c r="H40" s="409"/>
      <c r="I40" s="410"/>
      <c r="J40" s="51"/>
    </row>
    <row r="41" spans="1:10" ht="63" customHeight="1">
      <c r="A41" s="389" t="s">
        <v>360</v>
      </c>
      <c r="B41" s="219" t="s">
        <v>361</v>
      </c>
      <c r="C41" s="363"/>
      <c r="D41" s="390">
        <f>SUM(I41:I42)</f>
        <v>0</v>
      </c>
      <c r="E41" s="365" t="e">
        <f>D41/C41</f>
        <v>#DIV/0!</v>
      </c>
      <c r="F41" s="203" t="s">
        <v>362</v>
      </c>
      <c r="G41" s="203"/>
      <c r="H41" s="203"/>
      <c r="I41" s="17"/>
      <c r="J41" s="366"/>
    </row>
    <row r="42" spans="1:10" ht="77.25" customHeight="1">
      <c r="A42" s="389"/>
      <c r="B42" s="362"/>
      <c r="C42" s="363"/>
      <c r="D42" s="390"/>
      <c r="E42" s="365"/>
      <c r="F42" s="203" t="s">
        <v>363</v>
      </c>
      <c r="G42" s="203"/>
      <c r="H42" s="203"/>
      <c r="I42" s="17"/>
      <c r="J42" s="366"/>
    </row>
    <row r="43" spans="1:10" ht="55.5" customHeight="1">
      <c r="A43" s="389"/>
      <c r="B43" s="219" t="s">
        <v>364</v>
      </c>
      <c r="C43" s="363"/>
      <c r="D43" s="394"/>
      <c r="E43" s="365" t="e">
        <f>D43/C43</f>
        <v>#DIV/0!</v>
      </c>
      <c r="F43" s="192" t="s">
        <v>365</v>
      </c>
      <c r="G43" s="192"/>
      <c r="H43" s="192"/>
      <c r="I43" s="19">
        <f>SUM(I44:I45)</f>
        <v>0</v>
      </c>
      <c r="J43" s="366"/>
    </row>
    <row r="44" spans="1:10" ht="70.5" customHeight="1">
      <c r="A44" s="389"/>
      <c r="B44" s="219"/>
      <c r="C44" s="363"/>
      <c r="D44" s="394"/>
      <c r="E44" s="365"/>
      <c r="F44" s="192" t="s">
        <v>366</v>
      </c>
      <c r="G44" s="192"/>
      <c r="H44" s="192"/>
      <c r="I44" s="17"/>
      <c r="J44" s="366"/>
    </row>
    <row r="45" spans="1:10" ht="76.5" customHeight="1">
      <c r="A45" s="389"/>
      <c r="B45" s="219"/>
      <c r="C45" s="363"/>
      <c r="D45" s="394"/>
      <c r="E45" s="365"/>
      <c r="F45" s="203" t="s">
        <v>367</v>
      </c>
      <c r="G45" s="203"/>
      <c r="H45" s="203"/>
      <c r="I45" s="17"/>
      <c r="J45" s="366"/>
    </row>
    <row r="46" spans="1:10" ht="21" customHeight="1">
      <c r="A46" s="391" t="s">
        <v>67</v>
      </c>
      <c r="B46" s="392"/>
      <c r="C46" s="392"/>
      <c r="D46" s="392"/>
      <c r="E46" s="392"/>
      <c r="F46" s="392"/>
      <c r="G46" s="392"/>
      <c r="H46" s="392"/>
      <c r="I46" s="392"/>
      <c r="J46" s="393"/>
    </row>
    <row r="47" spans="1:10" ht="22.5" customHeight="1">
      <c r="A47" s="370" t="s">
        <v>314</v>
      </c>
      <c r="B47" s="219" t="s">
        <v>69</v>
      </c>
      <c r="C47" s="363"/>
      <c r="D47" s="390">
        <f>SUM(I47:I48)</f>
        <v>0</v>
      </c>
      <c r="E47" s="365" t="e">
        <f>D47/C47</f>
        <v>#DIV/0!</v>
      </c>
      <c r="F47" s="203" t="s">
        <v>70</v>
      </c>
      <c r="G47" s="203"/>
      <c r="H47" s="203"/>
      <c r="I47" s="17"/>
      <c r="J47" s="366"/>
    </row>
    <row r="48" spans="1:10" ht="33" customHeight="1">
      <c r="A48" s="371"/>
      <c r="B48" s="219"/>
      <c r="C48" s="363"/>
      <c r="D48" s="390"/>
      <c r="E48" s="365"/>
      <c r="F48" s="203" t="s">
        <v>71</v>
      </c>
      <c r="G48" s="203"/>
      <c r="H48" s="203"/>
      <c r="I48" s="17"/>
      <c r="J48" s="366"/>
    </row>
    <row r="49" spans="1:10" ht="33" customHeight="1">
      <c r="A49" s="371"/>
      <c r="B49" s="219"/>
      <c r="C49" s="363"/>
      <c r="D49" s="390"/>
      <c r="E49" s="365"/>
      <c r="F49" s="203" t="s">
        <v>72</v>
      </c>
      <c r="G49" s="203"/>
      <c r="H49" s="203"/>
      <c r="I49" s="17"/>
      <c r="J49" s="366"/>
    </row>
    <row r="50" spans="1:10" ht="24.75" customHeight="1">
      <c r="A50" s="371"/>
      <c r="B50" s="219"/>
      <c r="C50" s="363"/>
      <c r="D50" s="390"/>
      <c r="E50" s="365"/>
      <c r="F50" s="203" t="s">
        <v>315</v>
      </c>
      <c r="G50" s="203"/>
      <c r="H50" s="203"/>
      <c r="I50" s="17"/>
      <c r="J50" s="366"/>
    </row>
    <row r="51" spans="1:10" ht="27" customHeight="1">
      <c r="A51" s="371"/>
      <c r="B51" s="219"/>
      <c r="C51" s="363"/>
      <c r="D51" s="390"/>
      <c r="E51" s="365"/>
      <c r="F51" s="203" t="s">
        <v>246</v>
      </c>
      <c r="G51" s="203"/>
      <c r="H51" s="203"/>
      <c r="I51" s="17"/>
      <c r="J51" s="366"/>
    </row>
    <row r="52" spans="1:10" ht="33" customHeight="1">
      <c r="A52" s="371"/>
      <c r="B52" s="219"/>
      <c r="C52" s="363"/>
      <c r="D52" s="390"/>
      <c r="E52" s="365"/>
      <c r="F52" s="203" t="s">
        <v>316</v>
      </c>
      <c r="G52" s="203"/>
      <c r="H52" s="203"/>
      <c r="I52" s="17"/>
      <c r="J52" s="366"/>
    </row>
    <row r="53" spans="1:10" ht="51" customHeight="1">
      <c r="A53" s="371"/>
      <c r="B53" s="21" t="s">
        <v>73</v>
      </c>
      <c r="C53" s="47"/>
      <c r="D53" s="17"/>
      <c r="E53" s="49" t="e">
        <f>D53/C53</f>
        <v>#DIV/0!</v>
      </c>
      <c r="F53" s="203" t="s">
        <v>74</v>
      </c>
      <c r="G53" s="203"/>
      <c r="H53" s="203"/>
      <c r="I53" s="17"/>
      <c r="J53" s="51"/>
    </row>
    <row r="54" spans="1:10" ht="33" customHeight="1">
      <c r="A54" s="389" t="s">
        <v>317</v>
      </c>
      <c r="B54" s="303" t="s">
        <v>318</v>
      </c>
      <c r="C54" s="363"/>
      <c r="D54" s="415">
        <f>SUM(I54:I55)</f>
        <v>0</v>
      </c>
      <c r="E54" s="365" t="e">
        <f>D54/C54</f>
        <v>#DIV/0!</v>
      </c>
      <c r="F54" s="203" t="s">
        <v>319</v>
      </c>
      <c r="G54" s="203"/>
      <c r="H54" s="203"/>
      <c r="I54" s="17"/>
      <c r="J54" s="372"/>
    </row>
    <row r="55" spans="1:10" ht="47.25" customHeight="1">
      <c r="A55" s="389"/>
      <c r="B55" s="304"/>
      <c r="C55" s="363"/>
      <c r="D55" s="416"/>
      <c r="E55" s="365"/>
      <c r="F55" s="203" t="s">
        <v>320</v>
      </c>
      <c r="G55" s="203"/>
      <c r="H55" s="203"/>
      <c r="I55" s="17"/>
      <c r="J55" s="373"/>
    </row>
    <row r="56" spans="1:10" ht="33" customHeight="1">
      <c r="A56" s="389"/>
      <c r="B56" s="304"/>
      <c r="C56" s="363"/>
      <c r="D56" s="416"/>
      <c r="E56" s="365"/>
      <c r="F56" s="203" t="s">
        <v>368</v>
      </c>
      <c r="G56" s="203"/>
      <c r="H56" s="203"/>
      <c r="I56" s="17"/>
      <c r="J56" s="373"/>
    </row>
    <row r="57" spans="1:10" ht="33" customHeight="1">
      <c r="A57" s="389"/>
      <c r="B57" s="304"/>
      <c r="C57" s="363"/>
      <c r="D57" s="416"/>
      <c r="E57" s="365"/>
      <c r="F57" s="233" t="s">
        <v>369</v>
      </c>
      <c r="G57" s="234"/>
      <c r="H57" s="235"/>
      <c r="I57" s="17"/>
      <c r="J57" s="373"/>
    </row>
    <row r="58" spans="1:10" ht="47.25" customHeight="1">
      <c r="A58" s="389"/>
      <c r="B58" s="305"/>
      <c r="C58" s="363"/>
      <c r="D58" s="417"/>
      <c r="E58" s="365"/>
      <c r="F58" s="203" t="s">
        <v>370</v>
      </c>
      <c r="G58" s="203"/>
      <c r="H58" s="203"/>
      <c r="I58" s="17"/>
      <c r="J58" s="374"/>
    </row>
    <row r="59" spans="1:10" ht="48.75" customHeight="1">
      <c r="A59" s="389" t="s">
        <v>321</v>
      </c>
      <c r="B59" s="219" t="s">
        <v>322</v>
      </c>
      <c r="C59" s="363"/>
      <c r="D59" s="394"/>
      <c r="E59" s="365" t="e">
        <f>D59/C59</f>
        <v>#DIV/0!</v>
      </c>
      <c r="F59" s="203" t="s">
        <v>371</v>
      </c>
      <c r="G59" s="203"/>
      <c r="H59" s="203"/>
      <c r="I59" s="17"/>
      <c r="J59" s="366"/>
    </row>
    <row r="60" spans="1:10" ht="50.25" customHeight="1">
      <c r="A60" s="389"/>
      <c r="B60" s="219"/>
      <c r="C60" s="363"/>
      <c r="D60" s="394"/>
      <c r="E60" s="365"/>
      <c r="F60" s="203" t="s">
        <v>89</v>
      </c>
      <c r="G60" s="203"/>
      <c r="H60" s="203"/>
      <c r="I60" s="17"/>
      <c r="J60" s="366"/>
    </row>
    <row r="61" spans="1:10" ht="63.75" customHeight="1">
      <c r="A61" s="389"/>
      <c r="B61" s="219"/>
      <c r="C61" s="363"/>
      <c r="D61" s="394"/>
      <c r="E61" s="365"/>
      <c r="F61" s="203" t="s">
        <v>372</v>
      </c>
      <c r="G61" s="203"/>
      <c r="H61" s="203"/>
      <c r="I61" s="17"/>
      <c r="J61" s="366"/>
    </row>
    <row r="62" spans="1:10" ht="33" customHeight="1">
      <c r="A62" s="389"/>
      <c r="B62" s="219"/>
      <c r="C62" s="363"/>
      <c r="D62" s="394"/>
      <c r="E62" s="365"/>
      <c r="F62" s="203" t="s">
        <v>373</v>
      </c>
      <c r="G62" s="203"/>
      <c r="H62" s="203"/>
      <c r="I62" s="17"/>
      <c r="J62" s="366"/>
    </row>
    <row r="63" spans="1:10" ht="52.5" customHeight="1">
      <c r="A63" s="418" t="s">
        <v>324</v>
      </c>
      <c r="B63" s="219" t="s">
        <v>264</v>
      </c>
      <c r="C63" s="363"/>
      <c r="D63" s="394"/>
      <c r="E63" s="365" t="e">
        <f>D63/C63</f>
        <v>#DIV/0!</v>
      </c>
      <c r="F63" s="203" t="s">
        <v>325</v>
      </c>
      <c r="G63" s="203"/>
      <c r="H63" s="203"/>
      <c r="I63" s="17"/>
      <c r="J63" s="366"/>
    </row>
    <row r="64" spans="1:10" ht="57" customHeight="1">
      <c r="A64" s="419"/>
      <c r="B64" s="219"/>
      <c r="C64" s="363"/>
      <c r="D64" s="394"/>
      <c r="E64" s="365"/>
      <c r="F64" s="203" t="s">
        <v>96</v>
      </c>
      <c r="G64" s="203"/>
      <c r="H64" s="203"/>
      <c r="I64" s="17"/>
      <c r="J64" s="366"/>
    </row>
    <row r="65" spans="1:10" ht="100.8">
      <c r="A65" s="18" t="s">
        <v>326</v>
      </c>
      <c r="B65" s="21" t="s">
        <v>327</v>
      </c>
      <c r="C65" s="47"/>
      <c r="D65" s="17"/>
      <c r="E65" s="49" t="e">
        <f>D65/C65</f>
        <v>#DIV/0!</v>
      </c>
      <c r="F65" s="326"/>
      <c r="G65" s="327"/>
      <c r="H65" s="327"/>
      <c r="I65" s="328"/>
      <c r="J65" s="51"/>
    </row>
    <row r="66" spans="1:10" ht="22.5" customHeight="1">
      <c r="A66" s="284" t="s">
        <v>99</v>
      </c>
      <c r="B66" s="284"/>
      <c r="C66" s="284"/>
      <c r="D66" s="284"/>
      <c r="E66" s="284"/>
      <c r="F66" s="284"/>
      <c r="G66" s="284"/>
      <c r="H66" s="284"/>
      <c r="I66" s="284"/>
      <c r="J66" s="284"/>
    </row>
    <row r="67" spans="1:10" ht="18">
      <c r="A67" s="187" t="s">
        <v>100</v>
      </c>
      <c r="B67" s="187"/>
      <c r="C67" s="187"/>
      <c r="D67" s="187"/>
      <c r="E67" s="187"/>
      <c r="F67" s="187"/>
      <c r="G67" s="187"/>
      <c r="H67" s="187"/>
      <c r="I67" s="187"/>
      <c r="J67" s="187"/>
    </row>
    <row r="68" spans="1:10" ht="30" customHeight="1">
      <c r="A68" s="191" t="s">
        <v>101</v>
      </c>
      <c r="B68" s="189" t="s">
        <v>102</v>
      </c>
      <c r="C68" s="190"/>
      <c r="D68" s="206">
        <f>(I68-I74)*100/I68</f>
        <v>100</v>
      </c>
      <c r="E68" s="193" t="e">
        <f>+D68/C68</f>
        <v>#DIV/0!</v>
      </c>
      <c r="F68" s="266" t="s">
        <v>103</v>
      </c>
      <c r="G68" s="267"/>
      <c r="H68" s="268"/>
      <c r="I68" s="217">
        <f>I70+I72+1</f>
        <v>1</v>
      </c>
      <c r="J68" s="207"/>
    </row>
    <row r="69" spans="1:10" ht="26.25" hidden="1" customHeight="1">
      <c r="A69" s="191"/>
      <c r="B69" s="189"/>
      <c r="C69" s="190"/>
      <c r="D69" s="206"/>
      <c r="E69" s="193"/>
      <c r="F69" s="272"/>
      <c r="G69" s="273"/>
      <c r="H69" s="274"/>
      <c r="I69" s="218"/>
      <c r="J69" s="207"/>
    </row>
    <row r="70" spans="1:10" ht="33.75" customHeight="1">
      <c r="A70" s="191"/>
      <c r="B70" s="249" t="s">
        <v>104</v>
      </c>
      <c r="C70" s="251"/>
      <c r="D70" s="208" t="e">
        <f>I70/I72</f>
        <v>#DIV/0!</v>
      </c>
      <c r="E70" s="182" t="e">
        <f>C70/D70</f>
        <v>#DIV/0!</v>
      </c>
      <c r="F70" s="200" t="s">
        <v>267</v>
      </c>
      <c r="G70" s="200"/>
      <c r="H70" s="200"/>
      <c r="I70" s="17"/>
      <c r="J70" s="194"/>
    </row>
    <row r="71" spans="1:10" ht="33.75" customHeight="1">
      <c r="A71" s="191"/>
      <c r="B71" s="256"/>
      <c r="C71" s="255"/>
      <c r="D71" s="209"/>
      <c r="E71" s="224"/>
      <c r="F71" s="200" t="s">
        <v>106</v>
      </c>
      <c r="G71" s="200"/>
      <c r="H71" s="200"/>
      <c r="I71" s="17"/>
      <c r="J71" s="195"/>
    </row>
    <row r="72" spans="1:10" ht="33.75" customHeight="1">
      <c r="A72" s="191"/>
      <c r="B72" s="256"/>
      <c r="C72" s="255"/>
      <c r="D72" s="209"/>
      <c r="E72" s="224"/>
      <c r="F72" s="200" t="s">
        <v>107</v>
      </c>
      <c r="G72" s="200"/>
      <c r="H72" s="200"/>
      <c r="I72" s="17"/>
      <c r="J72" s="195"/>
    </row>
    <row r="73" spans="1:10" ht="29.25" customHeight="1">
      <c r="A73" s="191"/>
      <c r="B73" s="256"/>
      <c r="C73" s="255"/>
      <c r="D73" s="209"/>
      <c r="E73" s="224"/>
      <c r="F73" s="200" t="s">
        <v>108</v>
      </c>
      <c r="G73" s="200"/>
      <c r="H73" s="200"/>
      <c r="I73" s="17"/>
      <c r="J73" s="195"/>
    </row>
    <row r="74" spans="1:10" ht="29.25" customHeight="1">
      <c r="A74" s="191"/>
      <c r="B74" s="250"/>
      <c r="C74" s="252"/>
      <c r="D74" s="210"/>
      <c r="E74" s="183"/>
      <c r="F74" s="221" t="s">
        <v>109</v>
      </c>
      <c r="G74" s="222"/>
      <c r="H74" s="223"/>
      <c r="I74" s="17"/>
      <c r="J74" s="196"/>
    </row>
    <row r="75" spans="1:10" ht="39.75" customHeight="1">
      <c r="A75" s="191"/>
      <c r="B75" s="189" t="s">
        <v>110</v>
      </c>
      <c r="C75" s="190"/>
      <c r="D75" s="188" t="e">
        <f>(I68-I75)/I75</f>
        <v>#DIV/0!</v>
      </c>
      <c r="E75" s="193" t="e">
        <f>D75/C75</f>
        <v>#DIV/0!</v>
      </c>
      <c r="F75" s="192" t="s">
        <v>111</v>
      </c>
      <c r="G75" s="192"/>
      <c r="H75" s="192"/>
      <c r="I75" s="17"/>
      <c r="J75" s="207"/>
    </row>
    <row r="76" spans="1:10" ht="33.75" customHeight="1">
      <c r="A76" s="191"/>
      <c r="B76" s="189"/>
      <c r="C76" s="190"/>
      <c r="D76" s="188"/>
      <c r="E76" s="193"/>
      <c r="F76" s="192" t="s">
        <v>112</v>
      </c>
      <c r="G76" s="192"/>
      <c r="H76" s="192"/>
      <c r="I76" s="17"/>
      <c r="J76" s="207"/>
    </row>
    <row r="77" spans="1:10" ht="33.75" customHeight="1">
      <c r="A77" s="191"/>
      <c r="B77" s="189"/>
      <c r="C77" s="190"/>
      <c r="D77" s="188"/>
      <c r="E77" s="193"/>
      <c r="F77" s="201" t="s">
        <v>113</v>
      </c>
      <c r="G77" s="201"/>
      <c r="H77" s="201"/>
      <c r="I77" s="17"/>
      <c r="J77" s="207"/>
    </row>
    <row r="78" spans="1:10" ht="36.75" customHeight="1">
      <c r="A78" s="191" t="s">
        <v>114</v>
      </c>
      <c r="B78" s="249" t="s">
        <v>115</v>
      </c>
      <c r="C78" s="251"/>
      <c r="D78" s="253">
        <f>I78*100/I68</f>
        <v>0</v>
      </c>
      <c r="E78" s="182" t="e">
        <f>D78/C78</f>
        <v>#DIV/0!</v>
      </c>
      <c r="F78" s="192" t="s">
        <v>374</v>
      </c>
      <c r="G78" s="192"/>
      <c r="H78" s="192"/>
      <c r="I78" s="17"/>
      <c r="J78" s="207"/>
    </row>
    <row r="79" spans="1:10" ht="38.25" customHeight="1">
      <c r="A79" s="191"/>
      <c r="B79" s="250"/>
      <c r="C79" s="252"/>
      <c r="D79" s="254"/>
      <c r="E79" s="183"/>
      <c r="F79" s="285" t="s">
        <v>117</v>
      </c>
      <c r="G79" s="286"/>
      <c r="H79" s="287"/>
      <c r="I79" s="17"/>
      <c r="J79" s="207"/>
    </row>
    <row r="80" spans="1:10" ht="60" customHeight="1">
      <c r="A80" s="191"/>
      <c r="B80" s="27" t="s">
        <v>118</v>
      </c>
      <c r="C80" s="38"/>
      <c r="D80" s="67">
        <f>I80/(I68-I71)</f>
        <v>0</v>
      </c>
      <c r="E80" s="28" t="e">
        <f>D80/C80</f>
        <v>#DIV/0!</v>
      </c>
      <c r="F80" s="192" t="s">
        <v>119</v>
      </c>
      <c r="G80" s="192"/>
      <c r="H80" s="192"/>
      <c r="I80" s="17"/>
      <c r="J80" s="43"/>
    </row>
    <row r="81" spans="1:10" ht="18">
      <c r="A81" s="282" t="s">
        <v>120</v>
      </c>
      <c r="B81" s="282"/>
      <c r="C81" s="282"/>
      <c r="D81" s="282"/>
      <c r="E81" s="282"/>
      <c r="F81" s="282"/>
      <c r="G81" s="282"/>
      <c r="H81" s="282"/>
      <c r="I81" s="282"/>
      <c r="J81" s="282"/>
    </row>
    <row r="82" spans="1:10" ht="33.75" customHeight="1">
      <c r="A82" s="197" t="s">
        <v>121</v>
      </c>
      <c r="B82" s="249" t="s">
        <v>122</v>
      </c>
      <c r="C82" s="251"/>
      <c r="D82" s="242">
        <f>I82+I84+I85+I86</f>
        <v>0</v>
      </c>
      <c r="E82" s="239" t="e">
        <f>D82/C82</f>
        <v>#DIV/0!</v>
      </c>
      <c r="F82" s="192" t="s">
        <v>328</v>
      </c>
      <c r="G82" s="192"/>
      <c r="H82" s="192"/>
      <c r="I82" s="17"/>
      <c r="J82" s="194"/>
    </row>
    <row r="83" spans="1:10" ht="36.75" customHeight="1">
      <c r="A83" s="198"/>
      <c r="B83" s="256"/>
      <c r="C83" s="255"/>
      <c r="D83" s="243"/>
      <c r="E83" s="240"/>
      <c r="F83" s="200" t="s">
        <v>124</v>
      </c>
      <c r="G83" s="200"/>
      <c r="H83" s="200"/>
      <c r="I83" s="17"/>
      <c r="J83" s="195"/>
    </row>
    <row r="84" spans="1:10" ht="33.75" customHeight="1">
      <c r="A84" s="198"/>
      <c r="B84" s="256"/>
      <c r="C84" s="255"/>
      <c r="D84" s="243"/>
      <c r="E84" s="240"/>
      <c r="F84" s="192" t="s">
        <v>125</v>
      </c>
      <c r="G84" s="192"/>
      <c r="H84" s="192"/>
      <c r="I84" s="17"/>
      <c r="J84" s="195"/>
    </row>
    <row r="85" spans="1:10" ht="33.75" customHeight="1">
      <c r="A85" s="198"/>
      <c r="B85" s="256"/>
      <c r="C85" s="255"/>
      <c r="D85" s="243"/>
      <c r="E85" s="240"/>
      <c r="F85" s="192" t="s">
        <v>126</v>
      </c>
      <c r="G85" s="192"/>
      <c r="H85" s="192"/>
      <c r="I85" s="17"/>
      <c r="J85" s="195"/>
    </row>
    <row r="86" spans="1:10" ht="21.75" customHeight="1">
      <c r="A86" s="198"/>
      <c r="B86" s="250"/>
      <c r="C86" s="252"/>
      <c r="D86" s="244"/>
      <c r="E86" s="241"/>
      <c r="F86" s="221" t="s">
        <v>127</v>
      </c>
      <c r="G86" s="222"/>
      <c r="H86" s="223"/>
      <c r="I86" s="17"/>
      <c r="J86" s="196"/>
    </row>
    <row r="87" spans="1:10" ht="33.75" customHeight="1">
      <c r="A87" s="198"/>
      <c r="B87" s="249" t="s">
        <v>128</v>
      </c>
      <c r="C87" s="251"/>
      <c r="D87" s="242">
        <f>SUM(I87+I93+I94+I95)</f>
        <v>0</v>
      </c>
      <c r="E87" s="239" t="e">
        <f>D87/C87</f>
        <v>#DIV/0!</v>
      </c>
      <c r="F87" s="192" t="s">
        <v>129</v>
      </c>
      <c r="G87" s="192"/>
      <c r="H87" s="192"/>
      <c r="I87" s="92">
        <f>SUM(I88:I92)</f>
        <v>0</v>
      </c>
      <c r="J87" s="194"/>
    </row>
    <row r="88" spans="1:10" ht="33.75" customHeight="1">
      <c r="A88" s="198"/>
      <c r="B88" s="256"/>
      <c r="C88" s="255"/>
      <c r="D88" s="243"/>
      <c r="E88" s="240"/>
      <c r="F88" s="184" t="s">
        <v>130</v>
      </c>
      <c r="G88" s="185"/>
      <c r="H88" s="186"/>
      <c r="I88" s="26"/>
      <c r="J88" s="195"/>
    </row>
    <row r="89" spans="1:10" ht="33.75" customHeight="1">
      <c r="A89" s="198"/>
      <c r="B89" s="256"/>
      <c r="C89" s="255"/>
      <c r="D89" s="243"/>
      <c r="E89" s="240"/>
      <c r="F89" s="184" t="s">
        <v>131</v>
      </c>
      <c r="G89" s="185"/>
      <c r="H89" s="186"/>
      <c r="I89" s="26"/>
      <c r="J89" s="195"/>
    </row>
    <row r="90" spans="1:10" ht="33.75" customHeight="1">
      <c r="A90" s="198"/>
      <c r="B90" s="256"/>
      <c r="C90" s="255"/>
      <c r="D90" s="243"/>
      <c r="E90" s="240"/>
      <c r="F90" s="184" t="s">
        <v>132</v>
      </c>
      <c r="G90" s="185"/>
      <c r="H90" s="186"/>
      <c r="I90" s="26"/>
      <c r="J90" s="195"/>
    </row>
    <row r="91" spans="1:10" ht="33.75" customHeight="1">
      <c r="A91" s="198"/>
      <c r="B91" s="256"/>
      <c r="C91" s="255"/>
      <c r="D91" s="243"/>
      <c r="E91" s="240"/>
      <c r="F91" s="184" t="s">
        <v>133</v>
      </c>
      <c r="G91" s="185"/>
      <c r="H91" s="186"/>
      <c r="I91" s="26"/>
      <c r="J91" s="195"/>
    </row>
    <row r="92" spans="1:10" ht="33.75" customHeight="1">
      <c r="A92" s="198"/>
      <c r="B92" s="256"/>
      <c r="C92" s="255"/>
      <c r="D92" s="243"/>
      <c r="E92" s="240"/>
      <c r="F92" s="184" t="s">
        <v>134</v>
      </c>
      <c r="G92" s="185"/>
      <c r="H92" s="186"/>
      <c r="I92" s="26"/>
      <c r="J92" s="195"/>
    </row>
    <row r="93" spans="1:10" ht="27.75" customHeight="1">
      <c r="A93" s="198"/>
      <c r="B93" s="256"/>
      <c r="C93" s="255"/>
      <c r="D93" s="243"/>
      <c r="E93" s="240"/>
      <c r="F93" s="192" t="s">
        <v>135</v>
      </c>
      <c r="G93" s="192"/>
      <c r="H93" s="192"/>
      <c r="I93" s="17"/>
      <c r="J93" s="195"/>
    </row>
    <row r="94" spans="1:10" ht="27.75" customHeight="1">
      <c r="A94" s="198"/>
      <c r="B94" s="256"/>
      <c r="C94" s="255"/>
      <c r="D94" s="243"/>
      <c r="E94" s="240"/>
      <c r="F94" s="192" t="s">
        <v>136</v>
      </c>
      <c r="G94" s="192"/>
      <c r="H94" s="192"/>
      <c r="I94" s="17"/>
      <c r="J94" s="195"/>
    </row>
    <row r="95" spans="1:10" ht="27.75" customHeight="1">
      <c r="A95" s="198"/>
      <c r="B95" s="250"/>
      <c r="C95" s="252"/>
      <c r="D95" s="244"/>
      <c r="E95" s="241"/>
      <c r="F95" s="221" t="s">
        <v>137</v>
      </c>
      <c r="G95" s="222"/>
      <c r="H95" s="223"/>
      <c r="I95" s="17"/>
      <c r="J95" s="196"/>
    </row>
    <row r="96" spans="1:10" ht="18">
      <c r="A96" s="319" t="s">
        <v>138</v>
      </c>
      <c r="B96" s="320"/>
      <c r="C96" s="320"/>
      <c r="D96" s="320"/>
      <c r="E96" s="320"/>
      <c r="F96" s="320"/>
      <c r="G96" s="320"/>
      <c r="H96" s="320"/>
      <c r="I96" s="320"/>
      <c r="J96" s="321"/>
    </row>
    <row r="97" spans="1:10" ht="33.75" customHeight="1">
      <c r="A97" s="191" t="s">
        <v>139</v>
      </c>
      <c r="B97" s="189" t="s">
        <v>140</v>
      </c>
      <c r="C97" s="190"/>
      <c r="D97" s="188" t="e">
        <f>I103/(I97+I98+I100-I101-I102)</f>
        <v>#DIV/0!</v>
      </c>
      <c r="E97" s="193" t="e">
        <f>C97/D97</f>
        <v>#DIV/0!</v>
      </c>
      <c r="F97" s="221" t="s">
        <v>141</v>
      </c>
      <c r="G97" s="222"/>
      <c r="H97" s="223"/>
      <c r="I97" s="17"/>
      <c r="J97" s="207"/>
    </row>
    <row r="98" spans="1:10" ht="33.75" customHeight="1">
      <c r="A98" s="191"/>
      <c r="B98" s="189"/>
      <c r="C98" s="190"/>
      <c r="D98" s="188"/>
      <c r="E98" s="193"/>
      <c r="F98" s="221" t="s">
        <v>142</v>
      </c>
      <c r="G98" s="222"/>
      <c r="H98" s="223"/>
      <c r="I98" s="17"/>
      <c r="J98" s="207"/>
    </row>
    <row r="99" spans="1:10" ht="33.75" customHeight="1">
      <c r="A99" s="191"/>
      <c r="B99" s="189"/>
      <c r="C99" s="190"/>
      <c r="D99" s="188"/>
      <c r="E99" s="193"/>
      <c r="F99" s="285" t="s">
        <v>143</v>
      </c>
      <c r="G99" s="286"/>
      <c r="H99" s="287"/>
      <c r="I99" s="17"/>
      <c r="J99" s="207"/>
    </row>
    <row r="100" spans="1:10" ht="46.5" customHeight="1">
      <c r="A100" s="191"/>
      <c r="B100" s="189"/>
      <c r="C100" s="190"/>
      <c r="D100" s="188"/>
      <c r="E100" s="193"/>
      <c r="F100" s="221" t="s">
        <v>144</v>
      </c>
      <c r="G100" s="222"/>
      <c r="H100" s="223"/>
      <c r="I100" s="17"/>
      <c r="J100" s="207"/>
    </row>
    <row r="101" spans="1:10" ht="43.5" customHeight="1">
      <c r="A101" s="191"/>
      <c r="B101" s="189"/>
      <c r="C101" s="190"/>
      <c r="D101" s="188"/>
      <c r="E101" s="193"/>
      <c r="F101" s="192" t="s">
        <v>145</v>
      </c>
      <c r="G101" s="192"/>
      <c r="H101" s="192"/>
      <c r="I101" s="17"/>
      <c r="J101" s="207"/>
    </row>
    <row r="102" spans="1:10" ht="33.75" customHeight="1">
      <c r="A102" s="191"/>
      <c r="B102" s="189"/>
      <c r="C102" s="190"/>
      <c r="D102" s="188"/>
      <c r="E102" s="193"/>
      <c r="F102" s="192" t="s">
        <v>146</v>
      </c>
      <c r="G102" s="192"/>
      <c r="H102" s="192"/>
      <c r="I102" s="17"/>
      <c r="J102" s="207"/>
    </row>
    <row r="103" spans="1:10" ht="48.75" customHeight="1">
      <c r="A103" s="191"/>
      <c r="B103" s="189"/>
      <c r="C103" s="190"/>
      <c r="D103" s="188"/>
      <c r="E103" s="193"/>
      <c r="F103" s="192" t="s">
        <v>329</v>
      </c>
      <c r="G103" s="192"/>
      <c r="H103" s="192"/>
      <c r="I103" s="17"/>
      <c r="J103" s="207"/>
    </row>
    <row r="104" spans="1:10" ht="33.75" customHeight="1">
      <c r="A104" s="191"/>
      <c r="B104" s="189"/>
      <c r="C104" s="190"/>
      <c r="D104" s="188"/>
      <c r="E104" s="193"/>
      <c r="F104" s="200" t="s">
        <v>148</v>
      </c>
      <c r="G104" s="200"/>
      <c r="H104" s="200"/>
      <c r="I104" s="17"/>
      <c r="J104" s="207"/>
    </row>
    <row r="105" spans="1:10" ht="33.75" customHeight="1">
      <c r="A105" s="191" t="s">
        <v>149</v>
      </c>
      <c r="B105" s="189" t="s">
        <v>150</v>
      </c>
      <c r="C105" s="190"/>
      <c r="D105" s="188" t="e">
        <f>I110/I105</f>
        <v>#DIV/0!</v>
      </c>
      <c r="E105" s="193" t="e">
        <f>C105/D105</f>
        <v>#DIV/0!</v>
      </c>
      <c r="F105" s="192" t="s">
        <v>375</v>
      </c>
      <c r="G105" s="192"/>
      <c r="H105" s="192"/>
      <c r="I105" s="19">
        <f>SUM(I106:I107)</f>
        <v>0</v>
      </c>
      <c r="J105" s="207"/>
    </row>
    <row r="106" spans="1:10" ht="33.75" customHeight="1">
      <c r="A106" s="191"/>
      <c r="B106" s="189"/>
      <c r="C106" s="190"/>
      <c r="D106" s="188"/>
      <c r="E106" s="193"/>
      <c r="F106" s="201" t="s">
        <v>152</v>
      </c>
      <c r="G106" s="201"/>
      <c r="H106" s="201"/>
      <c r="I106" s="17"/>
      <c r="J106" s="207"/>
    </row>
    <row r="107" spans="1:10" ht="48.75" customHeight="1">
      <c r="A107" s="191"/>
      <c r="B107" s="189"/>
      <c r="C107" s="190"/>
      <c r="D107" s="188"/>
      <c r="E107" s="193"/>
      <c r="F107" s="201" t="s">
        <v>153</v>
      </c>
      <c r="G107" s="201"/>
      <c r="H107" s="201"/>
      <c r="I107" s="17"/>
      <c r="J107" s="207"/>
    </row>
    <row r="108" spans="1:10" ht="48.75" customHeight="1">
      <c r="A108" s="191"/>
      <c r="B108" s="189" t="s">
        <v>154</v>
      </c>
      <c r="C108" s="190"/>
      <c r="D108" s="188" t="e">
        <f>I110/I108</f>
        <v>#DIV/0!</v>
      </c>
      <c r="E108" s="193" t="e">
        <f>C108/D108</f>
        <v>#DIV/0!</v>
      </c>
      <c r="F108" s="192" t="s">
        <v>155</v>
      </c>
      <c r="G108" s="192"/>
      <c r="H108" s="192"/>
      <c r="I108" s="17"/>
      <c r="J108" s="207"/>
    </row>
    <row r="109" spans="1:10" ht="33.75" customHeight="1">
      <c r="A109" s="191"/>
      <c r="B109" s="189"/>
      <c r="C109" s="190"/>
      <c r="D109" s="188"/>
      <c r="E109" s="193"/>
      <c r="F109" s="192" t="s">
        <v>156</v>
      </c>
      <c r="G109" s="192"/>
      <c r="H109" s="192"/>
      <c r="I109" s="17"/>
      <c r="J109" s="207"/>
    </row>
    <row r="110" spans="1:10" ht="33.75" customHeight="1">
      <c r="A110" s="191"/>
      <c r="B110" s="189"/>
      <c r="C110" s="190"/>
      <c r="D110" s="188"/>
      <c r="E110" s="193"/>
      <c r="F110" s="192" t="s">
        <v>157</v>
      </c>
      <c r="G110" s="192"/>
      <c r="H110" s="192"/>
      <c r="I110" s="17"/>
      <c r="J110" s="207"/>
    </row>
    <row r="111" spans="1:10" ht="18">
      <c r="A111" s="187" t="s">
        <v>158</v>
      </c>
      <c r="B111" s="187"/>
      <c r="C111" s="187"/>
      <c r="D111" s="187"/>
      <c r="E111" s="187"/>
      <c r="F111" s="187"/>
      <c r="G111" s="187"/>
      <c r="H111" s="187"/>
      <c r="I111" s="187"/>
      <c r="J111" s="187"/>
    </row>
    <row r="112" spans="1:10" ht="33.75" customHeight="1">
      <c r="A112" s="191" t="s">
        <v>159</v>
      </c>
      <c r="B112" s="279" t="s">
        <v>160</v>
      </c>
      <c r="C112" s="220"/>
      <c r="D112" s="188" t="e">
        <f>I113/I112*100</f>
        <v>#DIV/0!</v>
      </c>
      <c r="E112" s="193" t="e">
        <f>+D112/C112</f>
        <v>#DIV/0!</v>
      </c>
      <c r="F112" s="280" t="s">
        <v>161</v>
      </c>
      <c r="G112" s="280"/>
      <c r="H112" s="280"/>
      <c r="I112" s="31"/>
      <c r="J112" s="207"/>
    </row>
    <row r="113" spans="1:10" ht="77.25" customHeight="1">
      <c r="A113" s="191"/>
      <c r="B113" s="279"/>
      <c r="C113" s="220"/>
      <c r="D113" s="188"/>
      <c r="E113" s="193"/>
      <c r="F113" s="280" t="s">
        <v>162</v>
      </c>
      <c r="G113" s="280"/>
      <c r="H113" s="280"/>
      <c r="I113" s="31"/>
      <c r="J113" s="207"/>
    </row>
    <row r="114" spans="1:10" ht="18">
      <c r="A114" s="187" t="s">
        <v>163</v>
      </c>
      <c r="B114" s="187"/>
      <c r="C114" s="187"/>
      <c r="D114" s="187"/>
      <c r="E114" s="187"/>
      <c r="F114" s="187"/>
      <c r="G114" s="187"/>
      <c r="H114" s="187"/>
      <c r="I114" s="187"/>
      <c r="J114" s="187"/>
    </row>
    <row r="115" spans="1:10" ht="51.75" customHeight="1">
      <c r="A115" s="191" t="s">
        <v>164</v>
      </c>
      <c r="B115" s="93" t="s">
        <v>165</v>
      </c>
      <c r="C115" s="38"/>
      <c r="D115" s="26"/>
      <c r="E115" s="99"/>
      <c r="F115" s="316"/>
      <c r="G115" s="317"/>
      <c r="H115" s="317"/>
      <c r="I115" s="318"/>
      <c r="J115" s="94" t="s">
        <v>166</v>
      </c>
    </row>
    <row r="116" spans="1:10" ht="57" customHeight="1">
      <c r="A116" s="191"/>
      <c r="B116" s="189" t="s">
        <v>167</v>
      </c>
      <c r="C116" s="251"/>
      <c r="D116" s="188" t="e">
        <f>I117/I116*100</f>
        <v>#DIV/0!</v>
      </c>
      <c r="E116" s="182" t="e">
        <f>+D116/C116</f>
        <v>#DIV/0!</v>
      </c>
      <c r="F116" s="221" t="s">
        <v>168</v>
      </c>
      <c r="G116" s="222"/>
      <c r="H116" s="223"/>
      <c r="I116" s="29"/>
      <c r="J116" s="119"/>
    </row>
    <row r="117" spans="1:10" ht="45" customHeight="1">
      <c r="A117" s="191"/>
      <c r="B117" s="189"/>
      <c r="C117" s="252"/>
      <c r="D117" s="188"/>
      <c r="E117" s="183"/>
      <c r="F117" s="221" t="s">
        <v>169</v>
      </c>
      <c r="G117" s="222"/>
      <c r="H117" s="223"/>
      <c r="I117" s="29"/>
      <c r="J117" s="91" t="s">
        <v>166</v>
      </c>
    </row>
    <row r="119" spans="1:10" ht="15.6">
      <c r="A119" s="7"/>
      <c r="B119" s="7"/>
      <c r="C119" s="277"/>
      <c r="D119" s="277"/>
      <c r="E119" s="277"/>
    </row>
    <row r="120" spans="1:10" ht="15.6">
      <c r="A120" s="78"/>
      <c r="B120" s="78"/>
      <c r="C120" s="278"/>
      <c r="D120" s="278"/>
      <c r="E120" s="278"/>
    </row>
    <row r="121" spans="1:10">
      <c r="A121" s="8" t="s">
        <v>171</v>
      </c>
      <c r="B121" s="8" t="s">
        <v>172</v>
      </c>
      <c r="C121" s="276" t="s">
        <v>173</v>
      </c>
      <c r="D121" s="276"/>
      <c r="E121" s="276"/>
    </row>
    <row r="122" spans="1:10" customFormat="1">
      <c r="C122" s="54"/>
      <c r="D122" s="54"/>
    </row>
    <row r="123" spans="1:10" customFormat="1">
      <c r="C123" s="54"/>
      <c r="D123" s="54"/>
    </row>
    <row r="124" spans="1:10" customFormat="1">
      <c r="C124" s="54"/>
      <c r="D124" s="54"/>
    </row>
  </sheetData>
  <sheetProtection algorithmName="SHA-512" hashValue="4Nr7+Z7gVqvnQAYi3XQUkAA1MhCGLuA5RZkwcYAuFCN323ybqq5FXtWWtItaGJeu09tPlk7ftkx7zlnn7s59pQ==" saltValue="SsXcOMlZ2oREh1A5p/Gjcw==" spinCount="100000" sheet="1" formatCells="0" formatColumns="0" formatRows="0" selectLockedCells="1"/>
  <mergeCells count="252">
    <mergeCell ref="A97:A104"/>
    <mergeCell ref="B97:B104"/>
    <mergeCell ref="C97:C104"/>
    <mergeCell ref="D97:D104"/>
    <mergeCell ref="E97:E104"/>
    <mergeCell ref="J108:J110"/>
    <mergeCell ref="F110:H110"/>
    <mergeCell ref="F108:H108"/>
    <mergeCell ref="F109:H109"/>
    <mergeCell ref="A111:J111"/>
    <mergeCell ref="A105:A110"/>
    <mergeCell ref="B105:B107"/>
    <mergeCell ref="C105:C107"/>
    <mergeCell ref="D105:D107"/>
    <mergeCell ref="E105:E107"/>
    <mergeCell ref="J105:J107"/>
    <mergeCell ref="F107:H107"/>
    <mergeCell ref="B108:B110"/>
    <mergeCell ref="C121:E121"/>
    <mergeCell ref="A112:A113"/>
    <mergeCell ref="B112:B113"/>
    <mergeCell ref="C112:C113"/>
    <mergeCell ref="D112:D113"/>
    <mergeCell ref="E112:E113"/>
    <mergeCell ref="F112:H112"/>
    <mergeCell ref="J112:J113"/>
    <mergeCell ref="F113:H113"/>
    <mergeCell ref="C120:E120"/>
    <mergeCell ref="C119:E119"/>
    <mergeCell ref="A114:J114"/>
    <mergeCell ref="A115:A117"/>
    <mergeCell ref="F115:I115"/>
    <mergeCell ref="B116:B117"/>
    <mergeCell ref="C116:C117"/>
    <mergeCell ref="D116:D117"/>
    <mergeCell ref="E116:E117"/>
    <mergeCell ref="F116:H116"/>
    <mergeCell ref="F117:H117"/>
    <mergeCell ref="J63:J64"/>
    <mergeCell ref="F63:H63"/>
    <mergeCell ref="J97:J104"/>
    <mergeCell ref="F102:H102"/>
    <mergeCell ref="F103:H103"/>
    <mergeCell ref="F104:H104"/>
    <mergeCell ref="F91:H91"/>
    <mergeCell ref="B87:B95"/>
    <mergeCell ref="C87:C95"/>
    <mergeCell ref="D87:D95"/>
    <mergeCell ref="E87:E95"/>
    <mergeCell ref="F87:H87"/>
    <mergeCell ref="J87:J95"/>
    <mergeCell ref="F88:H88"/>
    <mergeCell ref="F89:H89"/>
    <mergeCell ref="F93:H93"/>
    <mergeCell ref="F94:H94"/>
    <mergeCell ref="F95:H95"/>
    <mergeCell ref="F68:H69"/>
    <mergeCell ref="I68:I69"/>
    <mergeCell ref="F86:H86"/>
    <mergeCell ref="F84:H84"/>
    <mergeCell ref="F78:H78"/>
    <mergeCell ref="A96:J96"/>
    <mergeCell ref="F90:H90"/>
    <mergeCell ref="J68:J69"/>
    <mergeCell ref="F70:H70"/>
    <mergeCell ref="F71:H71"/>
    <mergeCell ref="J78:J79"/>
    <mergeCell ref="F79:H79"/>
    <mergeCell ref="A81:J81"/>
    <mergeCell ref="A82:A95"/>
    <mergeCell ref="B82:B86"/>
    <mergeCell ref="C82:C86"/>
    <mergeCell ref="D82:D86"/>
    <mergeCell ref="E82:E86"/>
    <mergeCell ref="J82:J86"/>
    <mergeCell ref="F83:H83"/>
    <mergeCell ref="F80:H80"/>
    <mergeCell ref="F82:H82"/>
    <mergeCell ref="F85:H85"/>
    <mergeCell ref="J70:J74"/>
    <mergeCell ref="B75:B77"/>
    <mergeCell ref="F65:I65"/>
    <mergeCell ref="J20:J22"/>
    <mergeCell ref="F45:H45"/>
    <mergeCell ref="F38:H38"/>
    <mergeCell ref="F37:H37"/>
    <mergeCell ref="J47:J52"/>
    <mergeCell ref="F48:H48"/>
    <mergeCell ref="F55:H55"/>
    <mergeCell ref="F53:H53"/>
    <mergeCell ref="A46:J46"/>
    <mergeCell ref="A47:A53"/>
    <mergeCell ref="B54:B58"/>
    <mergeCell ref="C54:C58"/>
    <mergeCell ref="D54:D58"/>
    <mergeCell ref="E54:E58"/>
    <mergeCell ref="J54:J58"/>
    <mergeCell ref="F49:H49"/>
    <mergeCell ref="F50:H50"/>
    <mergeCell ref="J43:J45"/>
    <mergeCell ref="F43:H43"/>
    <mergeCell ref="F44:H44"/>
    <mergeCell ref="J41:J42"/>
    <mergeCell ref="A59:A62"/>
    <mergeCell ref="A63:A64"/>
    <mergeCell ref="D41:D42"/>
    <mergeCell ref="E41:E42"/>
    <mergeCell ref="F42:H42"/>
    <mergeCell ref="F41:H41"/>
    <mergeCell ref="C43:C45"/>
    <mergeCell ref="D43:D45"/>
    <mergeCell ref="B23:B25"/>
    <mergeCell ref="C23:C25"/>
    <mergeCell ref="D23:D25"/>
    <mergeCell ref="E23:E25"/>
    <mergeCell ref="F23:H23"/>
    <mergeCell ref="F30:H30"/>
    <mergeCell ref="F31:H31"/>
    <mergeCell ref="F32:H32"/>
    <mergeCell ref="F33:H33"/>
    <mergeCell ref="D31:D33"/>
    <mergeCell ref="F34:H34"/>
    <mergeCell ref="F29:H29"/>
    <mergeCell ref="B26:B30"/>
    <mergeCell ref="A54:A58"/>
    <mergeCell ref="F60:H60"/>
    <mergeCell ref="F61:H61"/>
    <mergeCell ref="F101:H101"/>
    <mergeCell ref="F106:H106"/>
    <mergeCell ref="F97:H97"/>
    <mergeCell ref="F98:H98"/>
    <mergeCell ref="F99:H99"/>
    <mergeCell ref="F100:H100"/>
    <mergeCell ref="A66:J66"/>
    <mergeCell ref="A67:J67"/>
    <mergeCell ref="A78:A80"/>
    <mergeCell ref="A68:A77"/>
    <mergeCell ref="J75:J77"/>
    <mergeCell ref="F75:H75"/>
    <mergeCell ref="F76:H76"/>
    <mergeCell ref="F77:H77"/>
    <mergeCell ref="F72:H72"/>
    <mergeCell ref="F73:H73"/>
    <mergeCell ref="F74:H74"/>
    <mergeCell ref="C75:C77"/>
    <mergeCell ref="D75:D77"/>
    <mergeCell ref="E75:E77"/>
    <mergeCell ref="F92:H92"/>
    <mergeCell ref="J59:J62"/>
    <mergeCell ref="B63:B64"/>
    <mergeCell ref="C108:C110"/>
    <mergeCell ref="D108:D110"/>
    <mergeCell ref="E108:E110"/>
    <mergeCell ref="B68:B69"/>
    <mergeCell ref="C68:C69"/>
    <mergeCell ref="D68:D69"/>
    <mergeCell ref="E68:E69"/>
    <mergeCell ref="B78:B79"/>
    <mergeCell ref="C78:C79"/>
    <mergeCell ref="D78:D79"/>
    <mergeCell ref="E78:E79"/>
    <mergeCell ref="B70:B74"/>
    <mergeCell ref="C70:C74"/>
    <mergeCell ref="D70:D74"/>
    <mergeCell ref="E70:E74"/>
    <mergeCell ref="F62:H62"/>
    <mergeCell ref="B59:B62"/>
    <mergeCell ref="C59:C62"/>
    <mergeCell ref="F59:H59"/>
    <mergeCell ref="D59:D62"/>
    <mergeCell ref="E59:E62"/>
    <mergeCell ref="F105:H105"/>
    <mergeCell ref="F64:H64"/>
    <mergeCell ref="F36:H36"/>
    <mergeCell ref="F35:H35"/>
    <mergeCell ref="D18:D19"/>
    <mergeCell ref="E18:E19"/>
    <mergeCell ref="F18:H18"/>
    <mergeCell ref="C20:C22"/>
    <mergeCell ref="D20:D22"/>
    <mergeCell ref="E20:E22"/>
    <mergeCell ref="F54:H54"/>
    <mergeCell ref="D47:D52"/>
    <mergeCell ref="E47:E52"/>
    <mergeCell ref="F47:H47"/>
    <mergeCell ref="F28:H28"/>
    <mergeCell ref="F51:H51"/>
    <mergeCell ref="F52:H52"/>
    <mergeCell ref="C63:C64"/>
    <mergeCell ref="D63:D64"/>
    <mergeCell ref="E63:E64"/>
    <mergeCell ref="E43:E45"/>
    <mergeCell ref="F56:H56"/>
    <mergeCell ref="F58:H58"/>
    <mergeCell ref="F57:H57"/>
    <mergeCell ref="F39:I40"/>
    <mergeCell ref="A18:A19"/>
    <mergeCell ref="A20:A25"/>
    <mergeCell ref="A26:A30"/>
    <mergeCell ref="A31:A40"/>
    <mergeCell ref="A41:A45"/>
    <mergeCell ref="B18:B19"/>
    <mergeCell ref="C18:C19"/>
    <mergeCell ref="B47:B52"/>
    <mergeCell ref="C47:C52"/>
    <mergeCell ref="B43:B45"/>
    <mergeCell ref="B41:B42"/>
    <mergeCell ref="C41:C42"/>
    <mergeCell ref="J18:J19"/>
    <mergeCell ref="F19:H19"/>
    <mergeCell ref="J34:J36"/>
    <mergeCell ref="J31:J33"/>
    <mergeCell ref="B20:B22"/>
    <mergeCell ref="J23:J25"/>
    <mergeCell ref="F24:H24"/>
    <mergeCell ref="F25:H25"/>
    <mergeCell ref="F26:H26"/>
    <mergeCell ref="F27:H27"/>
    <mergeCell ref="F20:H20"/>
    <mergeCell ref="F21:H21"/>
    <mergeCell ref="F22:H22"/>
    <mergeCell ref="J26:J30"/>
    <mergeCell ref="C26:C30"/>
    <mergeCell ref="D26:D30"/>
    <mergeCell ref="E26:E30"/>
    <mergeCell ref="B31:B33"/>
    <mergeCell ref="C31:C33"/>
    <mergeCell ref="E31:E33"/>
    <mergeCell ref="B34:B36"/>
    <mergeCell ref="C34:C36"/>
    <mergeCell ref="D34:D36"/>
    <mergeCell ref="E34:E36"/>
    <mergeCell ref="I1:J1"/>
    <mergeCell ref="I2:J2"/>
    <mergeCell ref="I3:J3"/>
    <mergeCell ref="I5:J5"/>
    <mergeCell ref="I6:J6"/>
    <mergeCell ref="A8:J8"/>
    <mergeCell ref="F16:H16"/>
    <mergeCell ref="A17:J17"/>
    <mergeCell ref="A13:D13"/>
    <mergeCell ref="E13:F13"/>
    <mergeCell ref="A14:D14"/>
    <mergeCell ref="E14:F14"/>
    <mergeCell ref="A15:D15"/>
    <mergeCell ref="E15:F15"/>
    <mergeCell ref="A10:D10"/>
    <mergeCell ref="E10:F10"/>
    <mergeCell ref="A11:D11"/>
    <mergeCell ref="E11:F11"/>
    <mergeCell ref="A12:D12"/>
    <mergeCell ref="E12:F12"/>
  </mergeCells>
  <conditionalFormatting sqref="E59:E70 J59:J70 E75:E78 J75:J82 E80:E82">
    <cfRule type="expression" dxfId="23" priority="3">
      <formula>AND(OR($E59&gt;110%,$E59&lt;90%),ISBLANK($J59))</formula>
    </cfRule>
  </conditionalFormatting>
  <conditionalFormatting sqref="E87:E92 J87:J92">
    <cfRule type="expression" dxfId="22" priority="2">
      <formula>AND(OR($E87&gt;110%,$E87&lt;90%),ISBLANK($J87))</formula>
    </cfRule>
  </conditionalFormatting>
  <conditionalFormatting sqref="E96:E116 J96:J117">
    <cfRule type="expression" dxfId="21" priority="1">
      <formula>AND(OR($E96&gt;110%,$E96&lt;90%),ISBLANK($J96))</formula>
    </cfRule>
  </conditionalFormatting>
  <conditionalFormatting sqref="I11:J15">
    <cfRule type="expression" dxfId="20" priority="6">
      <formula>AND(OR($I11&gt;110%,$I11&lt;90%),ISBLANK($J11))</formula>
    </cfRule>
  </conditionalFormatting>
  <conditionalFormatting sqref="J18:J31 E18:E54 J34 J37:J54">
    <cfRule type="expression" dxfId="19" priority="4">
      <formula>AND(OR($E18&gt;110%,$E18&lt;90%),ISBLANK($J18))</formula>
    </cfRule>
  </conditionalFormatting>
  <pageMargins left="0.7" right="0.7" top="0.75" bottom="0.75" header="0.3" footer="0.3"/>
  <pageSetup paperSize="9" scale="65" fitToHeight="0" orientation="landscape" horizontalDpi="4294967294" verticalDpi="4294967294" r:id="rId1"/>
  <rowBreaks count="6" manualBreakCount="6">
    <brk id="15" max="9" man="1"/>
    <brk id="32" max="9" man="1"/>
    <brk id="42" max="9" man="1"/>
    <brk id="62" max="9" man="1"/>
    <brk id="78" max="9" man="1"/>
    <brk id="10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A9A32-97E6-4F11-BC64-4071D3401DE4}">
  <sheetPr>
    <pageSetUpPr fitToPage="1"/>
  </sheetPr>
  <dimension ref="A1:J133"/>
  <sheetViews>
    <sheetView zoomScale="85" zoomScaleNormal="85" workbookViewId="0">
      <selection activeCell="J96" sqref="J96:J104"/>
    </sheetView>
  </sheetViews>
  <sheetFormatPr defaultColWidth="8.77734375" defaultRowHeight="14.4"/>
  <cols>
    <col min="1" max="1" width="55.44140625" customWidth="1"/>
    <col min="2" max="2" width="27.44140625" customWidth="1"/>
    <col min="3" max="3" width="11.44140625" style="54" customWidth="1"/>
    <col min="4" max="4" width="12" style="54" customWidth="1"/>
    <col min="5" max="5" width="11.44140625" style="54" customWidth="1"/>
    <col min="6" max="6" width="21.44140625" customWidth="1"/>
    <col min="7" max="8" width="10.44140625" customWidth="1"/>
    <col min="9" max="9" width="10.44140625" style="66" customWidth="1"/>
    <col min="10" max="10" width="35.44140625" customWidth="1"/>
    <col min="11" max="11" width="14.44140625" customWidth="1"/>
    <col min="12" max="12" width="10" customWidth="1"/>
  </cols>
  <sheetData>
    <row r="1" spans="1:10" s="1" customFormat="1" ht="17.399999999999999">
      <c r="C1" s="2"/>
      <c r="D1" s="2"/>
      <c r="E1" s="3"/>
      <c r="I1" s="227" t="s">
        <v>0</v>
      </c>
      <c r="J1" s="227"/>
    </row>
    <row r="2" spans="1:10" s="1" customFormat="1" ht="17.399999999999999">
      <c r="C2" s="2"/>
      <c r="D2" s="2"/>
      <c r="E2" s="3"/>
      <c r="I2" s="227" t="s">
        <v>1</v>
      </c>
      <c r="J2" s="227"/>
    </row>
    <row r="3" spans="1:10" s="1" customFormat="1" ht="17.399999999999999">
      <c r="C3" s="2"/>
      <c r="D3" s="2"/>
      <c r="E3" s="3"/>
      <c r="I3" s="227" t="s">
        <v>2</v>
      </c>
      <c r="J3" s="227"/>
    </row>
    <row r="4" spans="1:10" s="1" customFormat="1" ht="17.399999999999999">
      <c r="C4" s="2"/>
      <c r="D4" s="2"/>
      <c r="E4" s="3"/>
      <c r="I4" s="80" t="s">
        <v>174</v>
      </c>
      <c r="J4" s="81"/>
    </row>
    <row r="5" spans="1:10" s="1" customFormat="1" ht="17.399999999999999">
      <c r="C5" s="2"/>
      <c r="D5" s="2"/>
      <c r="E5" s="3"/>
      <c r="I5" s="227" t="s">
        <v>4</v>
      </c>
      <c r="J5" s="227"/>
    </row>
    <row r="6" spans="1:10" s="1" customFormat="1" ht="17.399999999999999">
      <c r="C6" s="2"/>
      <c r="D6" s="2"/>
      <c r="E6" s="3"/>
      <c r="I6" s="227" t="s">
        <v>5</v>
      </c>
      <c r="J6" s="227"/>
    </row>
    <row r="7" spans="1:10" s="1" customFormat="1" ht="25.5" customHeight="1">
      <c r="C7" s="2"/>
      <c r="D7" s="2"/>
      <c r="E7" s="3"/>
      <c r="I7" s="2"/>
      <c r="J7" s="32"/>
    </row>
    <row r="8" spans="1:10" s="1" customFormat="1" ht="86.25" customHeight="1">
      <c r="A8" s="228" t="s">
        <v>376</v>
      </c>
      <c r="B8" s="228"/>
      <c r="C8" s="228"/>
      <c r="D8" s="228"/>
      <c r="E8" s="228"/>
      <c r="F8" s="228"/>
      <c r="G8" s="228"/>
      <c r="H8" s="228"/>
      <c r="I8" s="228"/>
      <c r="J8" s="228"/>
    </row>
    <row r="9" spans="1:10" s="1" customFormat="1" ht="26.25" customHeight="1">
      <c r="A9" s="4"/>
      <c r="B9" s="4"/>
      <c r="C9" s="5"/>
      <c r="D9" s="5"/>
      <c r="E9" s="5"/>
      <c r="F9" s="4"/>
      <c r="G9" s="4"/>
      <c r="H9" s="4"/>
      <c r="I9" s="5"/>
      <c r="J9" s="6"/>
    </row>
    <row r="10" spans="1:10" s="1" customFormat="1" ht="67.5" customHeight="1">
      <c r="A10" s="315" t="s">
        <v>7</v>
      </c>
      <c r="B10" s="315"/>
      <c r="C10" s="315"/>
      <c r="D10" s="315"/>
      <c r="E10" s="310" t="s">
        <v>8</v>
      </c>
      <c r="F10" s="311"/>
      <c r="G10" s="11" t="s">
        <v>9</v>
      </c>
      <c r="H10" s="11" t="s">
        <v>10</v>
      </c>
      <c r="I10" s="63" t="s">
        <v>11</v>
      </c>
      <c r="J10" s="33" t="s">
        <v>12</v>
      </c>
    </row>
    <row r="11" spans="1:10" s="1" customFormat="1" ht="63" customHeight="1">
      <c r="A11" s="313" t="s">
        <v>13</v>
      </c>
      <c r="B11" s="314"/>
      <c r="C11" s="314"/>
      <c r="D11" s="289"/>
      <c r="E11" s="313"/>
      <c r="F11" s="289"/>
      <c r="G11" s="14"/>
      <c r="H11" s="14"/>
      <c r="I11" s="15" t="e">
        <f>+H11/G11</f>
        <v>#DIV/0!</v>
      </c>
      <c r="J11" s="16"/>
    </row>
    <row r="12" spans="1:10" s="1" customFormat="1" ht="66.75" customHeight="1">
      <c r="A12" s="313" t="s">
        <v>176</v>
      </c>
      <c r="B12" s="314"/>
      <c r="C12" s="314"/>
      <c r="D12" s="289"/>
      <c r="E12" s="313"/>
      <c r="F12" s="289"/>
      <c r="G12" s="14"/>
      <c r="H12" s="14"/>
      <c r="I12" s="15" t="e">
        <f>+H12/G12</f>
        <v>#DIV/0!</v>
      </c>
      <c r="J12" s="16"/>
    </row>
    <row r="13" spans="1:10" s="1" customFormat="1" ht="67.5" customHeight="1">
      <c r="A13" s="313" t="s">
        <v>15</v>
      </c>
      <c r="B13" s="314"/>
      <c r="C13" s="314"/>
      <c r="D13" s="289"/>
      <c r="E13" s="313"/>
      <c r="F13" s="289"/>
      <c r="G13" s="14"/>
      <c r="H13" s="14"/>
      <c r="I13" s="15" t="e">
        <f>+H13/G13</f>
        <v>#DIV/0!</v>
      </c>
      <c r="J13" s="16"/>
    </row>
    <row r="14" spans="1:10" s="1" customFormat="1" ht="67.5" customHeight="1">
      <c r="A14" s="296" t="s">
        <v>16</v>
      </c>
      <c r="B14" s="296"/>
      <c r="C14" s="296"/>
      <c r="D14" s="296"/>
      <c r="E14" s="313"/>
      <c r="F14" s="289"/>
      <c r="G14" s="14"/>
      <c r="H14" s="14"/>
      <c r="I14" s="15" t="e">
        <f t="shared" ref="I14:I15" si="0">+H14/G14</f>
        <v>#DIV/0!</v>
      </c>
      <c r="J14" s="16"/>
    </row>
    <row r="15" spans="1:10" s="1" customFormat="1" ht="67.5" customHeight="1">
      <c r="A15" s="296" t="s">
        <v>18</v>
      </c>
      <c r="B15" s="296"/>
      <c r="C15" s="296"/>
      <c r="D15" s="296"/>
      <c r="E15" s="313"/>
      <c r="F15" s="289"/>
      <c r="G15" s="14"/>
      <c r="H15" s="14"/>
      <c r="I15" s="15" t="e">
        <f t="shared" si="0"/>
        <v>#DIV/0!</v>
      </c>
      <c r="J15" s="16"/>
    </row>
    <row r="16" spans="1:10" s="1" customFormat="1" ht="51.75" customHeight="1">
      <c r="A16" s="20" t="s">
        <v>20</v>
      </c>
      <c r="B16" s="11" t="s">
        <v>271</v>
      </c>
      <c r="C16" s="13" t="s">
        <v>9</v>
      </c>
      <c r="D16" s="13" t="s">
        <v>10</v>
      </c>
      <c r="E16" s="12" t="s">
        <v>11</v>
      </c>
      <c r="F16" s="310" t="s">
        <v>377</v>
      </c>
      <c r="G16" s="378"/>
      <c r="H16" s="311"/>
      <c r="I16" s="13" t="s">
        <v>10</v>
      </c>
      <c r="J16" s="33" t="s">
        <v>12</v>
      </c>
    </row>
    <row r="17" spans="1:10" s="1" customFormat="1" ht="24" customHeight="1">
      <c r="A17" s="379" t="s">
        <v>273</v>
      </c>
      <c r="B17" s="380"/>
      <c r="C17" s="380"/>
      <c r="D17" s="380"/>
      <c r="E17" s="380"/>
      <c r="F17" s="380"/>
      <c r="G17" s="380"/>
      <c r="H17" s="380"/>
      <c r="I17" s="380"/>
      <c r="J17" s="381"/>
    </row>
    <row r="18" spans="1:10" s="1" customFormat="1" ht="33.75" customHeight="1">
      <c r="A18" s="370" t="s">
        <v>378</v>
      </c>
      <c r="B18" s="219" t="s">
        <v>379</v>
      </c>
      <c r="C18" s="220"/>
      <c r="D18" s="329" t="e">
        <f>+I19/I18*100</f>
        <v>#DIV/0!</v>
      </c>
      <c r="E18" s="325" t="e">
        <f>D18/C18</f>
        <v>#DIV/0!</v>
      </c>
      <c r="F18" s="233" t="s">
        <v>380</v>
      </c>
      <c r="G18" s="234"/>
      <c r="H18" s="235"/>
      <c r="I18" s="24"/>
      <c r="J18" s="420"/>
    </row>
    <row r="19" spans="1:10" s="1" customFormat="1" ht="33.75" customHeight="1">
      <c r="A19" s="371"/>
      <c r="B19" s="219"/>
      <c r="C19" s="220"/>
      <c r="D19" s="329"/>
      <c r="E19" s="325"/>
      <c r="F19" s="233" t="s">
        <v>297</v>
      </c>
      <c r="G19" s="234"/>
      <c r="H19" s="235"/>
      <c r="I19" s="24"/>
      <c r="J19" s="420"/>
    </row>
    <row r="20" spans="1:10" s="1" customFormat="1" ht="66.75" customHeight="1">
      <c r="A20" s="371"/>
      <c r="B20" s="413" t="s">
        <v>381</v>
      </c>
      <c r="C20" s="220"/>
      <c r="D20" s="306">
        <f>SUM(I20:I22)</f>
        <v>0</v>
      </c>
      <c r="E20" s="325" t="e">
        <f>D20/C20</f>
        <v>#DIV/0!</v>
      </c>
      <c r="F20" s="233" t="s">
        <v>382</v>
      </c>
      <c r="G20" s="234"/>
      <c r="H20" s="235"/>
      <c r="I20" s="24"/>
      <c r="J20" s="420"/>
    </row>
    <row r="21" spans="1:10" s="1" customFormat="1" ht="64.5" customHeight="1">
      <c r="A21" s="371"/>
      <c r="B21" s="414"/>
      <c r="C21" s="220"/>
      <c r="D21" s="306"/>
      <c r="E21" s="325"/>
      <c r="F21" s="233" t="s">
        <v>383</v>
      </c>
      <c r="G21" s="234"/>
      <c r="H21" s="235"/>
      <c r="I21" s="24"/>
      <c r="J21" s="420"/>
    </row>
    <row r="22" spans="1:10" s="1" customFormat="1" ht="61.5" customHeight="1">
      <c r="A22" s="371"/>
      <c r="B22" s="414"/>
      <c r="C22" s="220"/>
      <c r="D22" s="306"/>
      <c r="E22" s="325"/>
      <c r="F22" s="233" t="s">
        <v>384</v>
      </c>
      <c r="G22" s="234"/>
      <c r="H22" s="235"/>
      <c r="I22" s="24"/>
      <c r="J22" s="420"/>
    </row>
    <row r="23" spans="1:10" s="1" customFormat="1" ht="23.25" customHeight="1">
      <c r="A23" s="371"/>
      <c r="B23" s="219" t="s">
        <v>385</v>
      </c>
      <c r="C23" s="220"/>
      <c r="D23" s="329" t="e">
        <f>+I26/I23*100</f>
        <v>#DIV/0!</v>
      </c>
      <c r="E23" s="325" t="e">
        <f>C23/D23</f>
        <v>#DIV/0!</v>
      </c>
      <c r="F23" s="233" t="s">
        <v>386</v>
      </c>
      <c r="G23" s="234"/>
      <c r="H23" s="235"/>
      <c r="I23" s="65"/>
      <c r="J23" s="420"/>
    </row>
    <row r="24" spans="1:10" s="1" customFormat="1" ht="26.25" customHeight="1">
      <c r="A24" s="371"/>
      <c r="B24" s="219"/>
      <c r="C24" s="220"/>
      <c r="D24" s="329"/>
      <c r="E24" s="325"/>
      <c r="F24" s="233" t="s">
        <v>387</v>
      </c>
      <c r="G24" s="234"/>
      <c r="H24" s="235"/>
      <c r="I24" s="65"/>
      <c r="J24" s="420"/>
    </row>
    <row r="25" spans="1:10" s="1" customFormat="1" ht="22.5" customHeight="1">
      <c r="A25" s="371"/>
      <c r="B25" s="219"/>
      <c r="C25" s="220"/>
      <c r="D25" s="329"/>
      <c r="E25" s="325"/>
      <c r="F25" s="233" t="s">
        <v>388</v>
      </c>
      <c r="G25" s="234"/>
      <c r="H25" s="235"/>
      <c r="I25" s="65"/>
      <c r="J25" s="420"/>
    </row>
    <row r="26" spans="1:10" s="1" customFormat="1" ht="33.75" customHeight="1">
      <c r="A26" s="383"/>
      <c r="B26" s="219"/>
      <c r="C26" s="220"/>
      <c r="D26" s="329"/>
      <c r="E26" s="325"/>
      <c r="F26" s="233" t="s">
        <v>389</v>
      </c>
      <c r="G26" s="234"/>
      <c r="H26" s="235"/>
      <c r="I26" s="65"/>
      <c r="J26" s="420"/>
    </row>
    <row r="27" spans="1:10" s="1" customFormat="1" ht="48.75" customHeight="1">
      <c r="A27" s="370" t="s">
        <v>390</v>
      </c>
      <c r="B27" s="413" t="s">
        <v>391</v>
      </c>
      <c r="C27" s="220"/>
      <c r="D27" s="329" t="e">
        <f>+I28/I27*100</f>
        <v>#DIV/0!</v>
      </c>
      <c r="E27" s="325" t="e">
        <f>D27/C27</f>
        <v>#DIV/0!</v>
      </c>
      <c r="F27" s="233" t="s">
        <v>392</v>
      </c>
      <c r="G27" s="234"/>
      <c r="H27" s="235"/>
      <c r="I27" s="65"/>
      <c r="J27" s="420"/>
    </row>
    <row r="28" spans="1:10" s="1" customFormat="1" ht="48.75" customHeight="1">
      <c r="A28" s="371"/>
      <c r="B28" s="414"/>
      <c r="C28" s="220"/>
      <c r="D28" s="329"/>
      <c r="E28" s="325"/>
      <c r="F28" s="233" t="s">
        <v>393</v>
      </c>
      <c r="G28" s="234"/>
      <c r="H28" s="235"/>
      <c r="I28" s="65"/>
      <c r="J28" s="420"/>
    </row>
    <row r="29" spans="1:10" s="1" customFormat="1" ht="51" customHeight="1">
      <c r="A29" s="371"/>
      <c r="B29" s="413" t="s">
        <v>394</v>
      </c>
      <c r="C29" s="220"/>
      <c r="D29" s="329" t="e">
        <f>+I30/I29*100-100</f>
        <v>#DIV/0!</v>
      </c>
      <c r="E29" s="325" t="e">
        <f>D29/C29</f>
        <v>#DIV/0!</v>
      </c>
      <c r="F29" s="233" t="s">
        <v>395</v>
      </c>
      <c r="G29" s="234"/>
      <c r="H29" s="235"/>
      <c r="I29" s="65"/>
      <c r="J29" s="420"/>
    </row>
    <row r="30" spans="1:10" s="1" customFormat="1" ht="33.75" customHeight="1">
      <c r="A30" s="371"/>
      <c r="B30" s="414"/>
      <c r="C30" s="220"/>
      <c r="D30" s="329"/>
      <c r="E30" s="325"/>
      <c r="F30" s="233" t="s">
        <v>396</v>
      </c>
      <c r="G30" s="234"/>
      <c r="H30" s="235"/>
      <c r="I30" s="65"/>
      <c r="J30" s="420"/>
    </row>
    <row r="31" spans="1:10" s="1" customFormat="1" ht="48.75" customHeight="1">
      <c r="A31" s="371"/>
      <c r="B31" s="413" t="s">
        <v>397</v>
      </c>
      <c r="C31" s="220"/>
      <c r="D31" s="329" t="e">
        <f>+I32/I31*100</f>
        <v>#DIV/0!</v>
      </c>
      <c r="E31" s="325" t="e">
        <f>D31/C31</f>
        <v>#DIV/0!</v>
      </c>
      <c r="F31" s="233" t="s">
        <v>398</v>
      </c>
      <c r="G31" s="234"/>
      <c r="H31" s="235"/>
      <c r="I31" s="65"/>
      <c r="J31" s="420"/>
    </row>
    <row r="32" spans="1:10" s="1" customFormat="1" ht="96" customHeight="1">
      <c r="A32" s="371"/>
      <c r="B32" s="413"/>
      <c r="C32" s="220"/>
      <c r="D32" s="329"/>
      <c r="E32" s="325"/>
      <c r="F32" s="233" t="s">
        <v>399</v>
      </c>
      <c r="G32" s="234"/>
      <c r="H32" s="235"/>
      <c r="I32" s="65"/>
      <c r="J32" s="420"/>
    </row>
    <row r="33" spans="1:10" s="1" customFormat="1" ht="96.75" customHeight="1">
      <c r="A33" s="371"/>
      <c r="B33" s="414"/>
      <c r="C33" s="220"/>
      <c r="D33" s="329"/>
      <c r="E33" s="325"/>
      <c r="F33" s="233" t="s">
        <v>400</v>
      </c>
      <c r="G33" s="234"/>
      <c r="H33" s="235"/>
      <c r="I33" s="65"/>
      <c r="J33" s="420"/>
    </row>
    <row r="34" spans="1:10" s="1" customFormat="1" ht="111" customHeight="1">
      <c r="A34" s="371"/>
      <c r="B34" s="22" t="s">
        <v>401</v>
      </c>
      <c r="C34" s="37"/>
      <c r="D34" s="24"/>
      <c r="E34" s="46" t="e">
        <f>D34/C34</f>
        <v>#DIV/0!</v>
      </c>
      <c r="F34" s="233" t="s">
        <v>402</v>
      </c>
      <c r="G34" s="234"/>
      <c r="H34" s="235"/>
      <c r="I34" s="65"/>
      <c r="J34" s="50"/>
    </row>
    <row r="35" spans="1:10" s="1" customFormat="1" ht="33.75" customHeight="1">
      <c r="A35" s="370" t="s">
        <v>403</v>
      </c>
      <c r="B35" s="219" t="s">
        <v>404</v>
      </c>
      <c r="C35" s="220"/>
      <c r="D35" s="329" t="e">
        <f>+I36/I35*100</f>
        <v>#DIV/0!</v>
      </c>
      <c r="E35" s="325" t="e">
        <f>D35/C35</f>
        <v>#DIV/0!</v>
      </c>
      <c r="F35" s="233" t="s">
        <v>405</v>
      </c>
      <c r="G35" s="234"/>
      <c r="H35" s="235"/>
      <c r="I35" s="24"/>
      <c r="J35" s="420"/>
    </row>
    <row r="36" spans="1:10" s="1" customFormat="1" ht="48.75" customHeight="1">
      <c r="A36" s="371"/>
      <c r="B36" s="219"/>
      <c r="C36" s="220"/>
      <c r="D36" s="329"/>
      <c r="E36" s="325"/>
      <c r="F36" s="233" t="s">
        <v>406</v>
      </c>
      <c r="G36" s="234"/>
      <c r="H36" s="235"/>
      <c r="I36" s="24"/>
      <c r="J36" s="420"/>
    </row>
    <row r="37" spans="1:10" s="1" customFormat="1" ht="33.75" customHeight="1">
      <c r="A37" s="371"/>
      <c r="B37" s="219"/>
      <c r="C37" s="220"/>
      <c r="D37" s="329"/>
      <c r="E37" s="325"/>
      <c r="F37" s="233" t="s">
        <v>407</v>
      </c>
      <c r="G37" s="234"/>
      <c r="H37" s="235"/>
      <c r="I37" s="24"/>
      <c r="J37" s="420"/>
    </row>
    <row r="38" spans="1:10" s="1" customFormat="1" ht="48" customHeight="1">
      <c r="A38" s="371"/>
      <c r="B38" s="21" t="s">
        <v>408</v>
      </c>
      <c r="C38" s="37"/>
      <c r="D38" s="24"/>
      <c r="E38" s="46" t="e">
        <f>D38/C38</f>
        <v>#DIV/0!</v>
      </c>
      <c r="F38" s="233" t="s">
        <v>409</v>
      </c>
      <c r="G38" s="234"/>
      <c r="H38" s="235"/>
      <c r="I38" s="24"/>
      <c r="J38" s="50"/>
    </row>
    <row r="39" spans="1:10" s="1" customFormat="1" ht="126" customHeight="1">
      <c r="A39" s="383"/>
      <c r="B39" s="21" t="s">
        <v>410</v>
      </c>
      <c r="C39" s="37"/>
      <c r="D39" s="24"/>
      <c r="E39" s="46" t="e">
        <f>D39/C39</f>
        <v>#DIV/0!</v>
      </c>
      <c r="F39" s="233" t="s">
        <v>411</v>
      </c>
      <c r="G39" s="234"/>
      <c r="H39" s="235"/>
      <c r="I39" s="24"/>
      <c r="J39" s="50"/>
    </row>
    <row r="40" spans="1:10" s="1" customFormat="1" ht="29.25" customHeight="1">
      <c r="A40" s="370" t="s">
        <v>412</v>
      </c>
      <c r="B40" s="260" t="s">
        <v>413</v>
      </c>
      <c r="C40" s="263"/>
      <c r="D40" s="430" t="e">
        <f>+(I41+I42)/I40</f>
        <v>#DIV/0!</v>
      </c>
      <c r="E40" s="427" t="e">
        <f>D40/C40</f>
        <v>#DIV/0!</v>
      </c>
      <c r="F40" s="233" t="s">
        <v>414</v>
      </c>
      <c r="G40" s="234"/>
      <c r="H40" s="235"/>
      <c r="I40" s="24"/>
      <c r="J40" s="421"/>
    </row>
    <row r="41" spans="1:10" s="1" customFormat="1" ht="23.25" customHeight="1">
      <c r="A41" s="371"/>
      <c r="B41" s="261"/>
      <c r="C41" s="264"/>
      <c r="D41" s="431"/>
      <c r="E41" s="428"/>
      <c r="F41" s="233" t="s">
        <v>415</v>
      </c>
      <c r="G41" s="234"/>
      <c r="H41" s="235"/>
      <c r="I41" s="24"/>
      <c r="J41" s="422"/>
    </row>
    <row r="42" spans="1:10" s="1" customFormat="1" ht="23.25" customHeight="1">
      <c r="A42" s="371"/>
      <c r="B42" s="262"/>
      <c r="C42" s="265"/>
      <c r="D42" s="432"/>
      <c r="E42" s="429"/>
      <c r="F42" s="233" t="s">
        <v>416</v>
      </c>
      <c r="G42" s="234"/>
      <c r="H42" s="235"/>
      <c r="I42" s="24"/>
      <c r="J42" s="423"/>
    </row>
    <row r="43" spans="1:10" s="1" customFormat="1" ht="48.75" customHeight="1">
      <c r="A43" s="371"/>
      <c r="B43" s="219" t="s">
        <v>417</v>
      </c>
      <c r="C43" s="220"/>
      <c r="D43" s="204"/>
      <c r="E43" s="325" t="e">
        <f>D43/C43</f>
        <v>#DIV/0!</v>
      </c>
      <c r="F43" s="233" t="s">
        <v>418</v>
      </c>
      <c r="G43" s="234"/>
      <c r="H43" s="235"/>
      <c r="I43" s="24"/>
      <c r="J43" s="420"/>
    </row>
    <row r="44" spans="1:10" s="1" customFormat="1" ht="48.75" customHeight="1">
      <c r="A44" s="371"/>
      <c r="B44" s="219"/>
      <c r="C44" s="220"/>
      <c r="D44" s="204"/>
      <c r="E44" s="325"/>
      <c r="F44" s="233" t="s">
        <v>419</v>
      </c>
      <c r="G44" s="234"/>
      <c r="H44" s="235"/>
      <c r="I44" s="24"/>
      <c r="J44" s="420"/>
    </row>
    <row r="45" spans="1:10" s="1" customFormat="1" ht="93.75" customHeight="1">
      <c r="A45" s="371"/>
      <c r="B45" s="21" t="s">
        <v>420</v>
      </c>
      <c r="C45" s="37"/>
      <c r="D45" s="24"/>
      <c r="E45" s="46" t="e">
        <f>D45/C45</f>
        <v>#DIV/0!</v>
      </c>
      <c r="F45" s="233" t="s">
        <v>421</v>
      </c>
      <c r="G45" s="234"/>
      <c r="H45" s="235"/>
      <c r="I45" s="24"/>
      <c r="J45" s="50"/>
    </row>
    <row r="46" spans="1:10" s="1" customFormat="1" ht="54" customHeight="1">
      <c r="A46" s="370" t="s">
        <v>422</v>
      </c>
      <c r="B46" s="21" t="s">
        <v>61</v>
      </c>
      <c r="C46" s="37"/>
      <c r="D46" s="24"/>
      <c r="E46" s="46" t="e">
        <f>D46/C46</f>
        <v>#DIV/0!</v>
      </c>
      <c r="F46" s="335" t="s">
        <v>423</v>
      </c>
      <c r="G46" s="336"/>
      <c r="H46" s="337"/>
      <c r="I46" s="344"/>
      <c r="J46" s="50"/>
    </row>
    <row r="47" spans="1:10" s="1" customFormat="1" ht="48.75" customHeight="1">
      <c r="A47" s="371"/>
      <c r="B47" s="62" t="s">
        <v>63</v>
      </c>
      <c r="C47" s="37"/>
      <c r="D47" s="24"/>
      <c r="E47" s="46" t="e">
        <f t="shared" ref="E47:E48" si="1">D47/C47</f>
        <v>#DIV/0!</v>
      </c>
      <c r="F47" s="338"/>
      <c r="G47" s="339"/>
      <c r="H47" s="340"/>
      <c r="I47" s="345"/>
      <c r="J47" s="50"/>
    </row>
    <row r="48" spans="1:10" s="1" customFormat="1" ht="54" customHeight="1">
      <c r="A48" s="371"/>
      <c r="B48" s="62" t="s">
        <v>64</v>
      </c>
      <c r="C48" s="37"/>
      <c r="D48" s="24"/>
      <c r="E48" s="46" t="e">
        <f t="shared" si="1"/>
        <v>#DIV/0!</v>
      </c>
      <c r="F48" s="341"/>
      <c r="G48" s="342"/>
      <c r="H48" s="343"/>
      <c r="I48" s="346"/>
      <c r="J48" s="50"/>
    </row>
    <row r="49" spans="1:10" s="1" customFormat="1" ht="48.75" customHeight="1">
      <c r="A49" s="371"/>
      <c r="B49" s="21" t="s">
        <v>65</v>
      </c>
      <c r="C49" s="37"/>
      <c r="D49" s="24"/>
      <c r="E49" s="46" t="e">
        <f>D49/C49</f>
        <v>#DIV/0!</v>
      </c>
      <c r="F49" s="233" t="s">
        <v>66</v>
      </c>
      <c r="G49" s="234"/>
      <c r="H49" s="235"/>
      <c r="I49" s="24"/>
      <c r="J49" s="50"/>
    </row>
    <row r="50" spans="1:10" s="1" customFormat="1" ht="36.75" customHeight="1">
      <c r="A50" s="370" t="s">
        <v>424</v>
      </c>
      <c r="B50" s="219" t="s">
        <v>313</v>
      </c>
      <c r="C50" s="220"/>
      <c r="D50" s="306">
        <f>SUM(I50:I51)</f>
        <v>0</v>
      </c>
      <c r="E50" s="325" t="e">
        <f>D50/C50</f>
        <v>#DIV/0!</v>
      </c>
      <c r="F50" s="233" t="s">
        <v>25</v>
      </c>
      <c r="G50" s="234"/>
      <c r="H50" s="235"/>
      <c r="I50" s="24"/>
      <c r="J50" s="420"/>
    </row>
    <row r="51" spans="1:10" s="1" customFormat="1" ht="57" customHeight="1">
      <c r="A51" s="383"/>
      <c r="B51" s="362"/>
      <c r="C51" s="220"/>
      <c r="D51" s="306"/>
      <c r="E51" s="325"/>
      <c r="F51" s="233" t="s">
        <v>31</v>
      </c>
      <c r="G51" s="234"/>
      <c r="H51" s="235"/>
      <c r="I51" s="23">
        <f>+D49+I58+I73+I38</f>
        <v>0</v>
      </c>
      <c r="J51" s="420"/>
    </row>
    <row r="52" spans="1:10" s="1" customFormat="1" ht="21" customHeight="1">
      <c r="A52" s="391" t="s">
        <v>67</v>
      </c>
      <c r="B52" s="392"/>
      <c r="C52" s="392"/>
      <c r="D52" s="392"/>
      <c r="E52" s="392"/>
      <c r="F52" s="392"/>
      <c r="G52" s="392"/>
      <c r="H52" s="392"/>
      <c r="I52" s="392"/>
      <c r="J52" s="393"/>
    </row>
    <row r="53" spans="1:10" s="1" customFormat="1" ht="23.25" customHeight="1">
      <c r="A53" s="370" t="s">
        <v>314</v>
      </c>
      <c r="B53" s="260" t="s">
        <v>69</v>
      </c>
      <c r="C53" s="220"/>
      <c r="D53" s="306">
        <f>SUM(I53:I54)</f>
        <v>0</v>
      </c>
      <c r="E53" s="325" t="e">
        <f>D53/C53</f>
        <v>#DIV/0!</v>
      </c>
      <c r="F53" s="233" t="s">
        <v>70</v>
      </c>
      <c r="G53" s="234"/>
      <c r="H53" s="235"/>
      <c r="I53" s="24"/>
      <c r="J53" s="420"/>
    </row>
    <row r="54" spans="1:10" s="1" customFormat="1" ht="32.25" customHeight="1">
      <c r="A54" s="371"/>
      <c r="B54" s="261"/>
      <c r="C54" s="220"/>
      <c r="D54" s="306"/>
      <c r="E54" s="325"/>
      <c r="F54" s="233" t="s">
        <v>71</v>
      </c>
      <c r="G54" s="234"/>
      <c r="H54" s="235"/>
      <c r="I54" s="24"/>
      <c r="J54" s="420"/>
    </row>
    <row r="55" spans="1:10" s="1" customFormat="1" ht="45.75" customHeight="1">
      <c r="A55" s="371"/>
      <c r="B55" s="261"/>
      <c r="C55" s="220"/>
      <c r="D55" s="306"/>
      <c r="E55" s="325"/>
      <c r="F55" s="233" t="s">
        <v>72</v>
      </c>
      <c r="G55" s="234"/>
      <c r="H55" s="235"/>
      <c r="I55" s="24"/>
      <c r="J55" s="420"/>
    </row>
    <row r="56" spans="1:10" s="1" customFormat="1" ht="23.25" customHeight="1">
      <c r="A56" s="371"/>
      <c r="B56" s="261"/>
      <c r="C56" s="220"/>
      <c r="D56" s="306"/>
      <c r="E56" s="325"/>
      <c r="F56" s="233" t="s">
        <v>315</v>
      </c>
      <c r="G56" s="234"/>
      <c r="H56" s="235"/>
      <c r="I56" s="24"/>
      <c r="J56" s="420"/>
    </row>
    <row r="57" spans="1:10" s="1" customFormat="1" ht="24.75" customHeight="1">
      <c r="A57" s="371"/>
      <c r="B57" s="261"/>
      <c r="C57" s="220"/>
      <c r="D57" s="306"/>
      <c r="E57" s="325"/>
      <c r="F57" s="233" t="s">
        <v>425</v>
      </c>
      <c r="G57" s="234"/>
      <c r="H57" s="235"/>
      <c r="I57" s="24"/>
      <c r="J57" s="420"/>
    </row>
    <row r="58" spans="1:10" s="1" customFormat="1" ht="33" customHeight="1">
      <c r="A58" s="371"/>
      <c r="B58" s="262"/>
      <c r="C58" s="220"/>
      <c r="D58" s="306"/>
      <c r="E58" s="325"/>
      <c r="F58" s="233" t="s">
        <v>316</v>
      </c>
      <c r="G58" s="234"/>
      <c r="H58" s="235"/>
      <c r="I58" s="24"/>
      <c r="J58" s="420"/>
    </row>
    <row r="59" spans="1:10" s="1" customFormat="1" ht="79.5" customHeight="1">
      <c r="A59" s="371"/>
      <c r="B59" s="21" t="s">
        <v>426</v>
      </c>
      <c r="C59" s="37"/>
      <c r="D59" s="24"/>
      <c r="E59" s="46" t="e">
        <f>D59/C59</f>
        <v>#DIV/0!</v>
      </c>
      <c r="F59" s="367"/>
      <c r="G59" s="368"/>
      <c r="H59" s="368"/>
      <c r="I59" s="369"/>
      <c r="J59" s="50"/>
    </row>
    <row r="60" spans="1:10" s="1" customFormat="1" ht="48.75" customHeight="1">
      <c r="A60" s="371"/>
      <c r="B60" s="21" t="s">
        <v>73</v>
      </c>
      <c r="C60" s="37"/>
      <c r="D60" s="24"/>
      <c r="E60" s="46" t="e">
        <f>D60/C60</f>
        <v>#DIV/0!</v>
      </c>
      <c r="F60" s="233" t="s">
        <v>74</v>
      </c>
      <c r="G60" s="234"/>
      <c r="H60" s="235"/>
      <c r="I60" s="24"/>
      <c r="J60" s="50"/>
    </row>
    <row r="61" spans="1:10" s="1" customFormat="1" ht="47.25" customHeight="1">
      <c r="A61" s="383"/>
      <c r="B61" s="21" t="s">
        <v>75</v>
      </c>
      <c r="C61" s="37"/>
      <c r="D61" s="24"/>
      <c r="E61" s="46" t="e">
        <f>D61/C61</f>
        <v>#DIV/0!</v>
      </c>
      <c r="F61" s="367"/>
      <c r="G61" s="368"/>
      <c r="H61" s="368"/>
      <c r="I61" s="369"/>
      <c r="J61" s="50"/>
    </row>
    <row r="62" spans="1:10" s="1" customFormat="1" ht="33" customHeight="1">
      <c r="A62" s="389" t="s">
        <v>317</v>
      </c>
      <c r="B62" s="303" t="s">
        <v>318</v>
      </c>
      <c r="C62" s="220"/>
      <c r="D62" s="359">
        <f>SUM(I62:I63)</f>
        <v>0</v>
      </c>
      <c r="E62" s="325" t="e">
        <f>D62/C62</f>
        <v>#DIV/0!</v>
      </c>
      <c r="F62" s="233" t="s">
        <v>319</v>
      </c>
      <c r="G62" s="234"/>
      <c r="H62" s="235"/>
      <c r="I62" s="24"/>
      <c r="J62" s="424"/>
    </row>
    <row r="63" spans="1:10" s="1" customFormat="1" ht="47.25" customHeight="1">
      <c r="A63" s="389"/>
      <c r="B63" s="304"/>
      <c r="C63" s="220"/>
      <c r="D63" s="360"/>
      <c r="E63" s="325"/>
      <c r="F63" s="233" t="s">
        <v>320</v>
      </c>
      <c r="G63" s="234"/>
      <c r="H63" s="235"/>
      <c r="I63" s="24"/>
      <c r="J63" s="425"/>
    </row>
    <row r="64" spans="1:10" s="1" customFormat="1" ht="33" customHeight="1">
      <c r="A64" s="389"/>
      <c r="B64" s="304"/>
      <c r="C64" s="220"/>
      <c r="D64" s="360"/>
      <c r="E64" s="325"/>
      <c r="F64" s="233" t="s">
        <v>368</v>
      </c>
      <c r="G64" s="234"/>
      <c r="H64" s="235"/>
      <c r="I64" s="24"/>
      <c r="J64" s="425"/>
    </row>
    <row r="65" spans="1:10" s="1" customFormat="1" ht="33" customHeight="1">
      <c r="A65" s="389"/>
      <c r="B65" s="304"/>
      <c r="C65" s="220"/>
      <c r="D65" s="360"/>
      <c r="E65" s="325"/>
      <c r="F65" s="233" t="s">
        <v>369</v>
      </c>
      <c r="G65" s="234"/>
      <c r="H65" s="235"/>
      <c r="I65" s="24"/>
      <c r="J65" s="425"/>
    </row>
    <row r="66" spans="1:10" s="1" customFormat="1" ht="48.75" customHeight="1">
      <c r="A66" s="389"/>
      <c r="B66" s="305"/>
      <c r="C66" s="220"/>
      <c r="D66" s="361"/>
      <c r="E66" s="325"/>
      <c r="F66" s="233" t="s">
        <v>370</v>
      </c>
      <c r="G66" s="234"/>
      <c r="H66" s="235"/>
      <c r="I66" s="24"/>
      <c r="J66" s="426"/>
    </row>
    <row r="67" spans="1:10" s="1" customFormat="1" ht="45.75" customHeight="1">
      <c r="A67" s="370" t="s">
        <v>321</v>
      </c>
      <c r="B67" s="219" t="s">
        <v>427</v>
      </c>
      <c r="C67" s="220"/>
      <c r="D67" s="204"/>
      <c r="E67" s="325" t="e">
        <f>D67/C67</f>
        <v>#DIV/0!</v>
      </c>
      <c r="F67" s="233" t="s">
        <v>428</v>
      </c>
      <c r="G67" s="234"/>
      <c r="H67" s="235"/>
      <c r="I67" s="24"/>
      <c r="J67" s="420"/>
    </row>
    <row r="68" spans="1:10" s="1" customFormat="1" ht="48.75" customHeight="1">
      <c r="A68" s="371"/>
      <c r="B68" s="219"/>
      <c r="C68" s="220"/>
      <c r="D68" s="204"/>
      <c r="E68" s="325"/>
      <c r="F68" s="233" t="s">
        <v>429</v>
      </c>
      <c r="G68" s="234"/>
      <c r="H68" s="235"/>
      <c r="I68" s="24"/>
      <c r="J68" s="420"/>
    </row>
    <row r="69" spans="1:10" s="1" customFormat="1" ht="51" customHeight="1">
      <c r="A69" s="371"/>
      <c r="B69" s="219"/>
      <c r="C69" s="220"/>
      <c r="D69" s="204"/>
      <c r="E69" s="325"/>
      <c r="F69" s="233" t="s">
        <v>88</v>
      </c>
      <c r="G69" s="234"/>
      <c r="H69" s="235"/>
      <c r="I69" s="24"/>
      <c r="J69" s="420"/>
    </row>
    <row r="70" spans="1:10" s="1" customFormat="1" ht="48.75" customHeight="1">
      <c r="A70" s="371"/>
      <c r="B70" s="219"/>
      <c r="C70" s="220"/>
      <c r="D70" s="204"/>
      <c r="E70" s="325"/>
      <c r="F70" s="233" t="s">
        <v>91</v>
      </c>
      <c r="G70" s="234"/>
      <c r="H70" s="235"/>
      <c r="I70" s="24"/>
      <c r="J70" s="420"/>
    </row>
    <row r="71" spans="1:10" s="1" customFormat="1" ht="48.75" customHeight="1">
      <c r="A71" s="383"/>
      <c r="B71" s="219"/>
      <c r="C71" s="220"/>
      <c r="D71" s="204"/>
      <c r="E71" s="325"/>
      <c r="F71" s="233" t="s">
        <v>323</v>
      </c>
      <c r="G71" s="234"/>
      <c r="H71" s="235"/>
      <c r="I71" s="24"/>
      <c r="J71" s="420"/>
    </row>
    <row r="72" spans="1:10" s="1" customFormat="1" ht="51" customHeight="1">
      <c r="A72" s="370" t="s">
        <v>324</v>
      </c>
      <c r="B72" s="219" t="s">
        <v>264</v>
      </c>
      <c r="C72" s="220"/>
      <c r="D72" s="204"/>
      <c r="E72" s="325" t="e">
        <f>D72/C72</f>
        <v>#DIV/0!</v>
      </c>
      <c r="F72" s="233" t="s">
        <v>325</v>
      </c>
      <c r="G72" s="234"/>
      <c r="H72" s="235"/>
      <c r="I72" s="24"/>
      <c r="J72" s="420"/>
    </row>
    <row r="73" spans="1:10" s="1" customFormat="1" ht="57" customHeight="1">
      <c r="A73" s="383"/>
      <c r="B73" s="219"/>
      <c r="C73" s="220"/>
      <c r="D73" s="204"/>
      <c r="E73" s="325"/>
      <c r="F73" s="233" t="s">
        <v>96</v>
      </c>
      <c r="G73" s="234"/>
      <c r="H73" s="235"/>
      <c r="I73" s="24"/>
      <c r="J73" s="420"/>
    </row>
    <row r="74" spans="1:10" s="1" customFormat="1" ht="100.8">
      <c r="A74" s="18" t="s">
        <v>326</v>
      </c>
      <c r="B74" s="21" t="s">
        <v>327</v>
      </c>
      <c r="C74" s="37"/>
      <c r="D74" s="24"/>
      <c r="E74" s="46" t="e">
        <f>D74/C74</f>
        <v>#DIV/0!</v>
      </c>
      <c r="F74" s="367"/>
      <c r="G74" s="368"/>
      <c r="H74" s="368"/>
      <c r="I74" s="369"/>
      <c r="J74" s="50"/>
    </row>
    <row r="75" spans="1:10" s="1" customFormat="1" ht="22.5" customHeight="1">
      <c r="A75" s="284" t="s">
        <v>99</v>
      </c>
      <c r="B75" s="284"/>
      <c r="C75" s="284"/>
      <c r="D75" s="284"/>
      <c r="E75" s="284"/>
      <c r="F75" s="284"/>
      <c r="G75" s="284"/>
      <c r="H75" s="284"/>
      <c r="I75" s="284"/>
      <c r="J75" s="284"/>
    </row>
    <row r="76" spans="1:10" s="1" customFormat="1" ht="18">
      <c r="A76" s="187" t="s">
        <v>100</v>
      </c>
      <c r="B76" s="187"/>
      <c r="C76" s="187"/>
      <c r="D76" s="187"/>
      <c r="E76" s="187"/>
      <c r="F76" s="187"/>
      <c r="G76" s="187"/>
      <c r="H76" s="187"/>
      <c r="I76" s="187"/>
      <c r="J76" s="187"/>
    </row>
    <row r="77" spans="1:10" s="1" customFormat="1" ht="28.5" customHeight="1">
      <c r="A77" s="191" t="s">
        <v>101</v>
      </c>
      <c r="B77" s="189" t="s">
        <v>102</v>
      </c>
      <c r="C77" s="190"/>
      <c r="D77" s="206">
        <f>(I77-I83)*100/I77</f>
        <v>100</v>
      </c>
      <c r="E77" s="193" t="e">
        <f>+D77/C77</f>
        <v>#DIV/0!</v>
      </c>
      <c r="F77" s="266" t="s">
        <v>103</v>
      </c>
      <c r="G77" s="267"/>
      <c r="H77" s="268"/>
      <c r="I77" s="217">
        <f>I79+I81+1</f>
        <v>1</v>
      </c>
      <c r="J77" s="207"/>
    </row>
    <row r="78" spans="1:10" s="1" customFormat="1" ht="26.25" hidden="1" customHeight="1">
      <c r="A78" s="191"/>
      <c r="B78" s="189"/>
      <c r="C78" s="190"/>
      <c r="D78" s="206"/>
      <c r="E78" s="193"/>
      <c r="F78" s="272"/>
      <c r="G78" s="273"/>
      <c r="H78" s="274"/>
      <c r="I78" s="218"/>
      <c r="J78" s="207"/>
    </row>
    <row r="79" spans="1:10" s="1" customFormat="1" ht="33.75" customHeight="1">
      <c r="A79" s="191"/>
      <c r="B79" s="249" t="s">
        <v>104</v>
      </c>
      <c r="C79" s="251"/>
      <c r="D79" s="208" t="e">
        <f>I79/I81</f>
        <v>#DIV/0!</v>
      </c>
      <c r="E79" s="182" t="e">
        <f>C79/D79</f>
        <v>#DIV/0!</v>
      </c>
      <c r="F79" s="200" t="s">
        <v>267</v>
      </c>
      <c r="G79" s="200"/>
      <c r="H79" s="200"/>
      <c r="I79" s="17"/>
      <c r="J79" s="194"/>
    </row>
    <row r="80" spans="1:10" s="1" customFormat="1" ht="33.75" customHeight="1">
      <c r="A80" s="191"/>
      <c r="B80" s="256"/>
      <c r="C80" s="255"/>
      <c r="D80" s="209"/>
      <c r="E80" s="224"/>
      <c r="F80" s="200" t="s">
        <v>106</v>
      </c>
      <c r="G80" s="200"/>
      <c r="H80" s="200"/>
      <c r="I80" s="17"/>
      <c r="J80" s="195"/>
    </row>
    <row r="81" spans="1:10" s="1" customFormat="1" ht="33.75" customHeight="1">
      <c r="A81" s="191"/>
      <c r="B81" s="256"/>
      <c r="C81" s="255"/>
      <c r="D81" s="209"/>
      <c r="E81" s="224"/>
      <c r="F81" s="200" t="s">
        <v>107</v>
      </c>
      <c r="G81" s="200"/>
      <c r="H81" s="200"/>
      <c r="I81" s="17"/>
      <c r="J81" s="195"/>
    </row>
    <row r="82" spans="1:10" s="1" customFormat="1" ht="29.25" customHeight="1">
      <c r="A82" s="191"/>
      <c r="B82" s="256"/>
      <c r="C82" s="255"/>
      <c r="D82" s="209"/>
      <c r="E82" s="224"/>
      <c r="F82" s="200" t="s">
        <v>108</v>
      </c>
      <c r="G82" s="200"/>
      <c r="H82" s="200"/>
      <c r="I82" s="17"/>
      <c r="J82" s="195"/>
    </row>
    <row r="83" spans="1:10" s="1" customFormat="1" ht="29.25" customHeight="1">
      <c r="A83" s="191"/>
      <c r="B83" s="250"/>
      <c r="C83" s="252"/>
      <c r="D83" s="210"/>
      <c r="E83" s="183"/>
      <c r="F83" s="221" t="s">
        <v>109</v>
      </c>
      <c r="G83" s="222"/>
      <c r="H83" s="223"/>
      <c r="I83" s="17"/>
      <c r="J83" s="196"/>
    </row>
    <row r="84" spans="1:10" s="1" customFormat="1" ht="39.75" customHeight="1">
      <c r="A84" s="191"/>
      <c r="B84" s="189" t="s">
        <v>110</v>
      </c>
      <c r="C84" s="190"/>
      <c r="D84" s="188" t="e">
        <f>(I77-I84)/I84</f>
        <v>#DIV/0!</v>
      </c>
      <c r="E84" s="193" t="e">
        <f>D84/C84</f>
        <v>#DIV/0!</v>
      </c>
      <c r="F84" s="192" t="s">
        <v>111</v>
      </c>
      <c r="G84" s="192"/>
      <c r="H84" s="192"/>
      <c r="I84" s="17"/>
      <c r="J84" s="207"/>
    </row>
    <row r="85" spans="1:10" s="1" customFormat="1" ht="33.75" customHeight="1">
      <c r="A85" s="191"/>
      <c r="B85" s="189"/>
      <c r="C85" s="190"/>
      <c r="D85" s="188"/>
      <c r="E85" s="193"/>
      <c r="F85" s="192" t="s">
        <v>112</v>
      </c>
      <c r="G85" s="192"/>
      <c r="H85" s="192"/>
      <c r="I85" s="17"/>
      <c r="J85" s="207"/>
    </row>
    <row r="86" spans="1:10" s="1" customFormat="1" ht="33.75" customHeight="1">
      <c r="A86" s="191"/>
      <c r="B86" s="189"/>
      <c r="C86" s="190"/>
      <c r="D86" s="188"/>
      <c r="E86" s="193"/>
      <c r="F86" s="201" t="s">
        <v>113</v>
      </c>
      <c r="G86" s="201"/>
      <c r="H86" s="201"/>
      <c r="I86" s="17"/>
      <c r="J86" s="207"/>
    </row>
    <row r="87" spans="1:10" s="1" customFormat="1" ht="36.75" customHeight="1">
      <c r="A87" s="191" t="s">
        <v>114</v>
      </c>
      <c r="B87" s="249" t="s">
        <v>115</v>
      </c>
      <c r="C87" s="251"/>
      <c r="D87" s="253">
        <f>I87*100/I77</f>
        <v>0</v>
      </c>
      <c r="E87" s="182" t="e">
        <f>D87/C87</f>
        <v>#DIV/0!</v>
      </c>
      <c r="F87" s="192" t="s">
        <v>374</v>
      </c>
      <c r="G87" s="192"/>
      <c r="H87" s="192"/>
      <c r="I87" s="17"/>
      <c r="J87" s="207"/>
    </row>
    <row r="88" spans="1:10" s="1" customFormat="1" ht="38.25" customHeight="1">
      <c r="A88" s="191"/>
      <c r="B88" s="250"/>
      <c r="C88" s="252"/>
      <c r="D88" s="254"/>
      <c r="E88" s="183"/>
      <c r="F88" s="285" t="s">
        <v>117</v>
      </c>
      <c r="G88" s="286"/>
      <c r="H88" s="287"/>
      <c r="I88" s="17"/>
      <c r="J88" s="207"/>
    </row>
    <row r="89" spans="1:10" s="1" customFormat="1" ht="60" customHeight="1">
      <c r="A89" s="191"/>
      <c r="B89" s="27" t="s">
        <v>118</v>
      </c>
      <c r="C89" s="38"/>
      <c r="D89" s="67">
        <f>I89/(I77-I80)</f>
        <v>0</v>
      </c>
      <c r="E89" s="28" t="e">
        <f>D89/C89</f>
        <v>#DIV/0!</v>
      </c>
      <c r="F89" s="192" t="s">
        <v>119</v>
      </c>
      <c r="G89" s="192"/>
      <c r="H89" s="192"/>
      <c r="I89" s="17"/>
      <c r="J89" s="43"/>
    </row>
    <row r="90" spans="1:10" s="1" customFormat="1" ht="18">
      <c r="A90" s="282" t="s">
        <v>120</v>
      </c>
      <c r="B90" s="282"/>
      <c r="C90" s="282"/>
      <c r="D90" s="282"/>
      <c r="E90" s="282"/>
      <c r="F90" s="282"/>
      <c r="G90" s="282"/>
      <c r="H90" s="282"/>
      <c r="I90" s="282"/>
      <c r="J90" s="282"/>
    </row>
    <row r="91" spans="1:10" s="1" customFormat="1" ht="33.75" customHeight="1">
      <c r="A91" s="197" t="s">
        <v>121</v>
      </c>
      <c r="B91" s="249" t="s">
        <v>122</v>
      </c>
      <c r="C91" s="251"/>
      <c r="D91" s="242">
        <f>I91+I93+I94+I95</f>
        <v>0</v>
      </c>
      <c r="E91" s="239" t="e">
        <f>D91/C91</f>
        <v>#DIV/0!</v>
      </c>
      <c r="F91" s="192" t="s">
        <v>328</v>
      </c>
      <c r="G91" s="192"/>
      <c r="H91" s="192"/>
      <c r="I91" s="17"/>
      <c r="J91" s="194"/>
    </row>
    <row r="92" spans="1:10" s="1" customFormat="1" ht="36.75" customHeight="1">
      <c r="A92" s="198"/>
      <c r="B92" s="256"/>
      <c r="C92" s="255"/>
      <c r="D92" s="243"/>
      <c r="E92" s="240"/>
      <c r="F92" s="281" t="s">
        <v>124</v>
      </c>
      <c r="G92" s="281"/>
      <c r="H92" s="281"/>
      <c r="I92" s="17"/>
      <c r="J92" s="195"/>
    </row>
    <row r="93" spans="1:10" s="1" customFormat="1" ht="33.75" customHeight="1">
      <c r="A93" s="198"/>
      <c r="B93" s="256"/>
      <c r="C93" s="255"/>
      <c r="D93" s="243"/>
      <c r="E93" s="240"/>
      <c r="F93" s="192" t="s">
        <v>125</v>
      </c>
      <c r="G93" s="192"/>
      <c r="H93" s="192"/>
      <c r="I93" s="17"/>
      <c r="J93" s="195"/>
    </row>
    <row r="94" spans="1:10" s="1" customFormat="1" ht="33.75" customHeight="1">
      <c r="A94" s="198"/>
      <c r="B94" s="256"/>
      <c r="C94" s="255"/>
      <c r="D94" s="243"/>
      <c r="E94" s="240"/>
      <c r="F94" s="192" t="s">
        <v>126</v>
      </c>
      <c r="G94" s="192"/>
      <c r="H94" s="192"/>
      <c r="I94" s="17"/>
      <c r="J94" s="195"/>
    </row>
    <row r="95" spans="1:10" s="1" customFormat="1" ht="21.75" customHeight="1">
      <c r="A95" s="198"/>
      <c r="B95" s="250"/>
      <c r="C95" s="252"/>
      <c r="D95" s="244"/>
      <c r="E95" s="241"/>
      <c r="F95" s="221" t="s">
        <v>127</v>
      </c>
      <c r="G95" s="222"/>
      <c r="H95" s="223"/>
      <c r="I95" s="17"/>
      <c r="J95" s="196"/>
    </row>
    <row r="96" spans="1:10" s="1" customFormat="1" ht="33.75" customHeight="1">
      <c r="A96" s="198"/>
      <c r="B96" s="249" t="s">
        <v>128</v>
      </c>
      <c r="C96" s="251"/>
      <c r="D96" s="242">
        <f>SUM(I96+I102+I103+I104)</f>
        <v>0</v>
      </c>
      <c r="E96" s="239" t="e">
        <f>D96/C96</f>
        <v>#DIV/0!</v>
      </c>
      <c r="F96" s="192" t="s">
        <v>129</v>
      </c>
      <c r="G96" s="192"/>
      <c r="H96" s="192"/>
      <c r="I96" s="92">
        <f>SUM(I97:I101)</f>
        <v>0</v>
      </c>
      <c r="J96" s="194"/>
    </row>
    <row r="97" spans="1:10" s="1" customFormat="1" ht="33.75" customHeight="1">
      <c r="A97" s="198"/>
      <c r="B97" s="256"/>
      <c r="C97" s="255"/>
      <c r="D97" s="243"/>
      <c r="E97" s="240"/>
      <c r="F97" s="184" t="s">
        <v>130</v>
      </c>
      <c r="G97" s="185"/>
      <c r="H97" s="186"/>
      <c r="I97" s="26"/>
      <c r="J97" s="195"/>
    </row>
    <row r="98" spans="1:10" s="1" customFormat="1" ht="33.75" customHeight="1">
      <c r="A98" s="198"/>
      <c r="B98" s="256"/>
      <c r="C98" s="255"/>
      <c r="D98" s="243"/>
      <c r="E98" s="240"/>
      <c r="F98" s="184" t="s">
        <v>131</v>
      </c>
      <c r="G98" s="185"/>
      <c r="H98" s="186"/>
      <c r="I98" s="26"/>
      <c r="J98" s="195"/>
    </row>
    <row r="99" spans="1:10" s="1" customFormat="1" ht="33.75" customHeight="1">
      <c r="A99" s="198"/>
      <c r="B99" s="256"/>
      <c r="C99" s="255"/>
      <c r="D99" s="243"/>
      <c r="E99" s="240"/>
      <c r="F99" s="184" t="s">
        <v>132</v>
      </c>
      <c r="G99" s="185"/>
      <c r="H99" s="186"/>
      <c r="I99" s="26"/>
      <c r="J99" s="195"/>
    </row>
    <row r="100" spans="1:10" s="1" customFormat="1" ht="33.75" customHeight="1">
      <c r="A100" s="198"/>
      <c r="B100" s="256"/>
      <c r="C100" s="255"/>
      <c r="D100" s="243"/>
      <c r="E100" s="240"/>
      <c r="F100" s="184" t="s">
        <v>133</v>
      </c>
      <c r="G100" s="185"/>
      <c r="H100" s="186"/>
      <c r="I100" s="26"/>
      <c r="J100" s="195"/>
    </row>
    <row r="101" spans="1:10" s="1" customFormat="1" ht="33.75" customHeight="1">
      <c r="A101" s="198"/>
      <c r="B101" s="256"/>
      <c r="C101" s="255"/>
      <c r="D101" s="243"/>
      <c r="E101" s="240"/>
      <c r="F101" s="184" t="s">
        <v>134</v>
      </c>
      <c r="G101" s="185"/>
      <c r="H101" s="186"/>
      <c r="I101" s="26"/>
      <c r="J101" s="195"/>
    </row>
    <row r="102" spans="1:10" s="1" customFormat="1" ht="27.75" customHeight="1">
      <c r="A102" s="198"/>
      <c r="B102" s="256"/>
      <c r="C102" s="255"/>
      <c r="D102" s="243"/>
      <c r="E102" s="240"/>
      <c r="F102" s="192" t="s">
        <v>135</v>
      </c>
      <c r="G102" s="192"/>
      <c r="H102" s="192"/>
      <c r="I102" s="17"/>
      <c r="J102" s="195"/>
    </row>
    <row r="103" spans="1:10" s="1" customFormat="1" ht="27.75" customHeight="1">
      <c r="A103" s="198"/>
      <c r="B103" s="256"/>
      <c r="C103" s="255"/>
      <c r="D103" s="243"/>
      <c r="E103" s="240"/>
      <c r="F103" s="192" t="s">
        <v>136</v>
      </c>
      <c r="G103" s="192"/>
      <c r="H103" s="192"/>
      <c r="I103" s="17"/>
      <c r="J103" s="195"/>
    </row>
    <row r="104" spans="1:10" s="1" customFormat="1" ht="27.75" customHeight="1">
      <c r="A104" s="198"/>
      <c r="B104" s="250"/>
      <c r="C104" s="252"/>
      <c r="D104" s="244"/>
      <c r="E104" s="241"/>
      <c r="F104" s="221" t="s">
        <v>137</v>
      </c>
      <c r="G104" s="222"/>
      <c r="H104" s="223"/>
      <c r="I104" s="17"/>
      <c r="J104" s="196"/>
    </row>
    <row r="105" spans="1:10" s="1" customFormat="1" ht="18">
      <c r="A105" s="187" t="s">
        <v>138</v>
      </c>
      <c r="B105" s="187"/>
      <c r="C105" s="187"/>
      <c r="D105" s="187"/>
      <c r="E105" s="187"/>
      <c r="F105" s="187"/>
      <c r="G105" s="187"/>
      <c r="H105" s="187"/>
      <c r="I105" s="187"/>
      <c r="J105" s="187"/>
    </row>
    <row r="106" spans="1:10" s="1" customFormat="1" ht="33.75" customHeight="1">
      <c r="A106" s="191" t="s">
        <v>139</v>
      </c>
      <c r="B106" s="189" t="s">
        <v>140</v>
      </c>
      <c r="C106" s="190"/>
      <c r="D106" s="188" t="e">
        <f>I112/(I106+I107+I109-I110-I111)</f>
        <v>#DIV/0!</v>
      </c>
      <c r="E106" s="193" t="e">
        <f>C106/D106</f>
        <v>#DIV/0!</v>
      </c>
      <c r="F106" s="192" t="s">
        <v>141</v>
      </c>
      <c r="G106" s="192"/>
      <c r="H106" s="192"/>
      <c r="I106" s="17"/>
      <c r="J106" s="207"/>
    </row>
    <row r="107" spans="1:10" s="1" customFormat="1" ht="33.75" customHeight="1">
      <c r="A107" s="191"/>
      <c r="B107" s="189"/>
      <c r="C107" s="190"/>
      <c r="D107" s="188"/>
      <c r="E107" s="193"/>
      <c r="F107" s="192" t="s">
        <v>142</v>
      </c>
      <c r="G107" s="192"/>
      <c r="H107" s="192"/>
      <c r="I107" s="17"/>
      <c r="J107" s="207"/>
    </row>
    <row r="108" spans="1:10" s="1" customFormat="1" ht="33.75" customHeight="1">
      <c r="A108" s="191"/>
      <c r="B108" s="189"/>
      <c r="C108" s="190"/>
      <c r="D108" s="188"/>
      <c r="E108" s="193"/>
      <c r="F108" s="200" t="s">
        <v>143</v>
      </c>
      <c r="G108" s="200"/>
      <c r="H108" s="200"/>
      <c r="I108" s="17"/>
      <c r="J108" s="207"/>
    </row>
    <row r="109" spans="1:10" s="1" customFormat="1" ht="46.5" customHeight="1">
      <c r="A109" s="191"/>
      <c r="B109" s="189"/>
      <c r="C109" s="190"/>
      <c r="D109" s="188"/>
      <c r="E109" s="193"/>
      <c r="F109" s="192" t="s">
        <v>144</v>
      </c>
      <c r="G109" s="192"/>
      <c r="H109" s="192"/>
      <c r="I109" s="17"/>
      <c r="J109" s="207"/>
    </row>
    <row r="110" spans="1:10" s="1" customFormat="1" ht="43.5" customHeight="1">
      <c r="A110" s="191"/>
      <c r="B110" s="189"/>
      <c r="C110" s="190"/>
      <c r="D110" s="188"/>
      <c r="E110" s="193"/>
      <c r="F110" s="192" t="s">
        <v>145</v>
      </c>
      <c r="G110" s="192"/>
      <c r="H110" s="192"/>
      <c r="I110" s="17"/>
      <c r="J110" s="207"/>
    </row>
    <row r="111" spans="1:10" s="1" customFormat="1" ht="33.75" customHeight="1">
      <c r="A111" s="191"/>
      <c r="B111" s="189"/>
      <c r="C111" s="190"/>
      <c r="D111" s="188"/>
      <c r="E111" s="193"/>
      <c r="F111" s="192" t="s">
        <v>146</v>
      </c>
      <c r="G111" s="192"/>
      <c r="H111" s="192"/>
      <c r="I111" s="17"/>
      <c r="J111" s="207"/>
    </row>
    <row r="112" spans="1:10" s="1" customFormat="1" ht="48.75" customHeight="1">
      <c r="A112" s="191"/>
      <c r="B112" s="189"/>
      <c r="C112" s="190"/>
      <c r="D112" s="188"/>
      <c r="E112" s="193"/>
      <c r="F112" s="192" t="s">
        <v>268</v>
      </c>
      <c r="G112" s="192"/>
      <c r="H112" s="192"/>
      <c r="I112" s="17"/>
      <c r="J112" s="207"/>
    </row>
    <row r="113" spans="1:10" s="1" customFormat="1" ht="33.75" customHeight="1">
      <c r="A113" s="191"/>
      <c r="B113" s="189"/>
      <c r="C113" s="190"/>
      <c r="D113" s="188"/>
      <c r="E113" s="193"/>
      <c r="F113" s="200" t="s">
        <v>148</v>
      </c>
      <c r="G113" s="200"/>
      <c r="H113" s="200"/>
      <c r="I113" s="17"/>
      <c r="J113" s="207"/>
    </row>
    <row r="114" spans="1:10" s="1" customFormat="1" ht="33.75" customHeight="1">
      <c r="A114" s="191" t="s">
        <v>149</v>
      </c>
      <c r="B114" s="189" t="s">
        <v>150</v>
      </c>
      <c r="C114" s="190"/>
      <c r="D114" s="188" t="e">
        <f>I119/I114</f>
        <v>#DIV/0!</v>
      </c>
      <c r="E114" s="193" t="e">
        <f>C114/D114</f>
        <v>#DIV/0!</v>
      </c>
      <c r="F114" s="192" t="s">
        <v>269</v>
      </c>
      <c r="G114" s="192"/>
      <c r="H114" s="192"/>
      <c r="I114" s="19">
        <f>SUM(I115:I116)</f>
        <v>0</v>
      </c>
      <c r="J114" s="207"/>
    </row>
    <row r="115" spans="1:10" s="1" customFormat="1" ht="33.75" customHeight="1">
      <c r="A115" s="191"/>
      <c r="B115" s="189"/>
      <c r="C115" s="190"/>
      <c r="D115" s="188"/>
      <c r="E115" s="193"/>
      <c r="F115" s="201" t="s">
        <v>152</v>
      </c>
      <c r="G115" s="201"/>
      <c r="H115" s="201"/>
      <c r="I115" s="17"/>
      <c r="J115" s="207"/>
    </row>
    <row r="116" spans="1:10" s="1" customFormat="1" ht="48.75" customHeight="1">
      <c r="A116" s="191"/>
      <c r="B116" s="189"/>
      <c r="C116" s="190"/>
      <c r="D116" s="188"/>
      <c r="E116" s="193"/>
      <c r="F116" s="201" t="s">
        <v>153</v>
      </c>
      <c r="G116" s="201"/>
      <c r="H116" s="201"/>
      <c r="I116" s="17"/>
      <c r="J116" s="207"/>
    </row>
    <row r="117" spans="1:10" s="1" customFormat="1" ht="48.75" customHeight="1">
      <c r="A117" s="191"/>
      <c r="B117" s="189" t="s">
        <v>154</v>
      </c>
      <c r="C117" s="190"/>
      <c r="D117" s="188" t="e">
        <f>I119/I117</f>
        <v>#DIV/0!</v>
      </c>
      <c r="E117" s="193" t="e">
        <f>C117/D117</f>
        <v>#DIV/0!</v>
      </c>
      <c r="F117" s="192" t="s">
        <v>155</v>
      </c>
      <c r="G117" s="192"/>
      <c r="H117" s="192"/>
      <c r="I117" s="17"/>
      <c r="J117" s="207"/>
    </row>
    <row r="118" spans="1:10" s="1" customFormat="1" ht="33.75" customHeight="1">
      <c r="A118" s="191"/>
      <c r="B118" s="189"/>
      <c r="C118" s="190"/>
      <c r="D118" s="188"/>
      <c r="E118" s="193"/>
      <c r="F118" s="192" t="s">
        <v>156</v>
      </c>
      <c r="G118" s="192"/>
      <c r="H118" s="192"/>
      <c r="I118" s="17"/>
      <c r="J118" s="207"/>
    </row>
    <row r="119" spans="1:10" s="1" customFormat="1" ht="33.75" customHeight="1">
      <c r="A119" s="191"/>
      <c r="B119" s="189"/>
      <c r="C119" s="190"/>
      <c r="D119" s="188"/>
      <c r="E119" s="193"/>
      <c r="F119" s="192" t="s">
        <v>157</v>
      </c>
      <c r="G119" s="192"/>
      <c r="H119" s="192"/>
      <c r="I119" s="17"/>
      <c r="J119" s="207"/>
    </row>
    <row r="120" spans="1:10" s="1" customFormat="1" ht="18">
      <c r="A120" s="187" t="s">
        <v>158</v>
      </c>
      <c r="B120" s="187"/>
      <c r="C120" s="187"/>
      <c r="D120" s="187"/>
      <c r="E120" s="187"/>
      <c r="F120" s="187"/>
      <c r="G120" s="187"/>
      <c r="H120" s="187"/>
      <c r="I120" s="187"/>
      <c r="J120" s="187"/>
    </row>
    <row r="121" spans="1:10" s="1" customFormat="1" ht="33.75" customHeight="1">
      <c r="A121" s="191" t="s">
        <v>159</v>
      </c>
      <c r="B121" s="279" t="s">
        <v>160</v>
      </c>
      <c r="C121" s="220"/>
      <c r="D121" s="188" t="e">
        <f>I122/I121*100</f>
        <v>#DIV/0!</v>
      </c>
      <c r="E121" s="193" t="e">
        <f>+D121/C121</f>
        <v>#DIV/0!</v>
      </c>
      <c r="F121" s="280" t="s">
        <v>161</v>
      </c>
      <c r="G121" s="280"/>
      <c r="H121" s="280"/>
      <c r="I121" s="31"/>
      <c r="J121" s="207"/>
    </row>
    <row r="122" spans="1:10" s="1" customFormat="1" ht="75" customHeight="1">
      <c r="A122" s="191"/>
      <c r="B122" s="279"/>
      <c r="C122" s="220"/>
      <c r="D122" s="188"/>
      <c r="E122" s="193"/>
      <c r="F122" s="280" t="s">
        <v>162</v>
      </c>
      <c r="G122" s="280"/>
      <c r="H122" s="280"/>
      <c r="I122" s="31"/>
      <c r="J122" s="207"/>
    </row>
    <row r="123" spans="1:10" s="1" customFormat="1" ht="18">
      <c r="A123" s="187" t="s">
        <v>163</v>
      </c>
      <c r="B123" s="187"/>
      <c r="C123" s="187"/>
      <c r="D123" s="187"/>
      <c r="E123" s="187"/>
      <c r="F123" s="187"/>
      <c r="G123" s="187"/>
      <c r="H123" s="187"/>
      <c r="I123" s="187"/>
      <c r="J123" s="187"/>
    </row>
    <row r="124" spans="1:10" s="1" customFormat="1" ht="51.75" customHeight="1">
      <c r="A124" s="191" t="s">
        <v>164</v>
      </c>
      <c r="B124" s="93" t="s">
        <v>165</v>
      </c>
      <c r="C124" s="38"/>
      <c r="D124" s="26"/>
      <c r="E124" s="99"/>
      <c r="F124" s="316"/>
      <c r="G124" s="317"/>
      <c r="H124" s="317"/>
      <c r="I124" s="318"/>
      <c r="J124" s="94" t="s">
        <v>166</v>
      </c>
    </row>
    <row r="125" spans="1:10" s="1" customFormat="1" ht="58.5" customHeight="1">
      <c r="A125" s="191"/>
      <c r="B125" s="189" t="s">
        <v>167</v>
      </c>
      <c r="C125" s="251"/>
      <c r="D125" s="188" t="e">
        <f>I126/I125*100</f>
        <v>#DIV/0!</v>
      </c>
      <c r="E125" s="182" t="e">
        <f>+D125/C125</f>
        <v>#DIV/0!</v>
      </c>
      <c r="F125" s="221" t="s">
        <v>168</v>
      </c>
      <c r="G125" s="222"/>
      <c r="H125" s="223"/>
      <c r="I125" s="29"/>
      <c r="J125" s="119"/>
    </row>
    <row r="126" spans="1:10" s="1" customFormat="1" ht="52.5" customHeight="1">
      <c r="A126" s="191"/>
      <c r="B126" s="189"/>
      <c r="C126" s="252"/>
      <c r="D126" s="188"/>
      <c r="E126" s="183"/>
      <c r="F126" s="221" t="s">
        <v>169</v>
      </c>
      <c r="G126" s="222"/>
      <c r="H126" s="223"/>
      <c r="I126" s="29"/>
      <c r="J126" s="91" t="s">
        <v>166</v>
      </c>
    </row>
    <row r="127" spans="1:10" s="1" customFormat="1">
      <c r="C127" s="2"/>
      <c r="D127" s="2"/>
      <c r="E127" s="3"/>
      <c r="I127" s="2"/>
      <c r="J127" s="32"/>
    </row>
    <row r="128" spans="1:10" s="1" customFormat="1" ht="15.6">
      <c r="A128" s="7"/>
      <c r="B128" s="7"/>
      <c r="C128" s="277"/>
      <c r="D128" s="277"/>
      <c r="E128" s="277"/>
      <c r="I128" s="2"/>
      <c r="J128" s="32"/>
    </row>
    <row r="129" spans="1:10" s="1" customFormat="1" ht="15.6">
      <c r="A129" s="78"/>
      <c r="B129" s="78"/>
      <c r="C129" s="278"/>
      <c r="D129" s="278"/>
      <c r="E129" s="278"/>
      <c r="I129" s="2"/>
      <c r="J129" s="32"/>
    </row>
    <row r="130" spans="1:10" s="1" customFormat="1">
      <c r="A130" s="8" t="s">
        <v>171</v>
      </c>
      <c r="B130" s="8" t="s">
        <v>172</v>
      </c>
      <c r="C130" s="276" t="s">
        <v>173</v>
      </c>
      <c r="D130" s="276"/>
      <c r="E130" s="276"/>
      <c r="I130" s="2"/>
      <c r="J130" s="32"/>
    </row>
    <row r="131" spans="1:10">
      <c r="E131"/>
      <c r="I131"/>
    </row>
    <row r="132" spans="1:10">
      <c r="E132"/>
      <c r="I132"/>
    </row>
    <row r="133" spans="1:10">
      <c r="E133"/>
      <c r="I133"/>
    </row>
  </sheetData>
  <sheetProtection algorithmName="SHA-512" hashValue="GTKhzAffwh1MOYUZRxGwFyGql1gtfDGw2K2Qjxfa3uGJ8FXmJIK/mvr8O3R1u2WnGfkxt0ki2NjIsHliXzjNfQ==" saltValue="hQr45xuLxfZr5bFBvQTGuQ==" spinCount="100000" sheet="1" formatCells="0" formatColumns="0" formatRows="0" selectLockedCells="1"/>
  <mergeCells count="272">
    <mergeCell ref="C130:E130"/>
    <mergeCell ref="A120:J120"/>
    <mergeCell ref="A121:A122"/>
    <mergeCell ref="B121:B122"/>
    <mergeCell ref="C121:C122"/>
    <mergeCell ref="D121:D122"/>
    <mergeCell ref="E121:E122"/>
    <mergeCell ref="F121:H121"/>
    <mergeCell ref="J121:J122"/>
    <mergeCell ref="F122:H122"/>
    <mergeCell ref="A123:J123"/>
    <mergeCell ref="A124:A126"/>
    <mergeCell ref="F124:I124"/>
    <mergeCell ref="B125:B126"/>
    <mergeCell ref="C125:C126"/>
    <mergeCell ref="D125:D126"/>
    <mergeCell ref="E125:E126"/>
    <mergeCell ref="F125:H125"/>
    <mergeCell ref="F126:H126"/>
    <mergeCell ref="C128:E128"/>
    <mergeCell ref="C129:E129"/>
    <mergeCell ref="F116:H116"/>
    <mergeCell ref="C87:C88"/>
    <mergeCell ref="D87:D88"/>
    <mergeCell ref="E87:E88"/>
    <mergeCell ref="J87:J88"/>
    <mergeCell ref="F88:H88"/>
    <mergeCell ref="J77:J78"/>
    <mergeCell ref="F79:H79"/>
    <mergeCell ref="F80:H80"/>
    <mergeCell ref="F77:H78"/>
    <mergeCell ref="I77:I78"/>
    <mergeCell ref="F104:H104"/>
    <mergeCell ref="C79:C83"/>
    <mergeCell ref="D79:D83"/>
    <mergeCell ref="E79:E83"/>
    <mergeCell ref="J79:J83"/>
    <mergeCell ref="D84:D86"/>
    <mergeCell ref="E84:E86"/>
    <mergeCell ref="J84:J86"/>
    <mergeCell ref="F84:H84"/>
    <mergeCell ref="F85:H85"/>
    <mergeCell ref="F86:H86"/>
    <mergeCell ref="F81:H81"/>
    <mergeCell ref="F82:H82"/>
    <mergeCell ref="F72:H72"/>
    <mergeCell ref="B67:B71"/>
    <mergeCell ref="F103:H103"/>
    <mergeCell ref="E67:E71"/>
    <mergeCell ref="J67:J71"/>
    <mergeCell ref="F68:H68"/>
    <mergeCell ref="F69:H69"/>
    <mergeCell ref="I46:I48"/>
    <mergeCell ref="B72:B73"/>
    <mergeCell ref="C72:C73"/>
    <mergeCell ref="D72:D73"/>
    <mergeCell ref="E72:E73"/>
    <mergeCell ref="F60:H60"/>
    <mergeCell ref="B62:B66"/>
    <mergeCell ref="C62:C66"/>
    <mergeCell ref="D62:D66"/>
    <mergeCell ref="E62:E66"/>
    <mergeCell ref="F59:I59"/>
    <mergeCell ref="B79:B83"/>
    <mergeCell ref="B84:B86"/>
    <mergeCell ref="F74:I74"/>
    <mergeCell ref="D91:D95"/>
    <mergeCell ref="E91:E95"/>
    <mergeCell ref="F92:H92"/>
    <mergeCell ref="C31:C33"/>
    <mergeCell ref="D31:D33"/>
    <mergeCell ref="F31:H31"/>
    <mergeCell ref="F32:H32"/>
    <mergeCell ref="F33:H33"/>
    <mergeCell ref="F34:H34"/>
    <mergeCell ref="B35:B37"/>
    <mergeCell ref="F53:H53"/>
    <mergeCell ref="F54:H54"/>
    <mergeCell ref="F46:H48"/>
    <mergeCell ref="F44:H44"/>
    <mergeCell ref="F45:H45"/>
    <mergeCell ref="D43:D44"/>
    <mergeCell ref="E43:E44"/>
    <mergeCell ref="F43:H43"/>
    <mergeCell ref="B43:B44"/>
    <mergeCell ref="C43:C44"/>
    <mergeCell ref="F40:H40"/>
    <mergeCell ref="C35:C37"/>
    <mergeCell ref="D35:D37"/>
    <mergeCell ref="E35:E37"/>
    <mergeCell ref="F42:H42"/>
    <mergeCell ref="E40:E42"/>
    <mergeCell ref="D40:D42"/>
    <mergeCell ref="C40:C42"/>
    <mergeCell ref="F70:H70"/>
    <mergeCell ref="F71:H71"/>
    <mergeCell ref="F67:H67"/>
    <mergeCell ref="F61:I61"/>
    <mergeCell ref="F55:H55"/>
    <mergeCell ref="A52:J52"/>
    <mergeCell ref="F49:H49"/>
    <mergeCell ref="F50:H50"/>
    <mergeCell ref="F51:H51"/>
    <mergeCell ref="B40:B42"/>
    <mergeCell ref="F65:H65"/>
    <mergeCell ref="J43:J44"/>
    <mergeCell ref="J40:J42"/>
    <mergeCell ref="A62:A66"/>
    <mergeCell ref="A53:A61"/>
    <mergeCell ref="F62:H62"/>
    <mergeCell ref="F63:H63"/>
    <mergeCell ref="F64:H64"/>
    <mergeCell ref="C67:C71"/>
    <mergeCell ref="D67:D71"/>
    <mergeCell ref="J62:J66"/>
    <mergeCell ref="F66:H66"/>
    <mergeCell ref="A46:A49"/>
    <mergeCell ref="F35:H35"/>
    <mergeCell ref="F36:H36"/>
    <mergeCell ref="J72:J73"/>
    <mergeCell ref="F73:H73"/>
    <mergeCell ref="A18:A26"/>
    <mergeCell ref="A27:A34"/>
    <mergeCell ref="A35:A39"/>
    <mergeCell ref="A40:A45"/>
    <mergeCell ref="F18:H18"/>
    <mergeCell ref="J18:J19"/>
    <mergeCell ref="F19:H19"/>
    <mergeCell ref="J20:J22"/>
    <mergeCell ref="F21:H21"/>
    <mergeCell ref="F22:H22"/>
    <mergeCell ref="F26:H26"/>
    <mergeCell ref="F23:H23"/>
    <mergeCell ref="F24:H24"/>
    <mergeCell ref="E23:E26"/>
    <mergeCell ref="F41:H41"/>
    <mergeCell ref="B31:B33"/>
    <mergeCell ref="F29:H29"/>
    <mergeCell ref="F30:H30"/>
    <mergeCell ref="F37:H37"/>
    <mergeCell ref="F38:H38"/>
    <mergeCell ref="F39:H39"/>
    <mergeCell ref="A50:A51"/>
    <mergeCell ref="A75:J75"/>
    <mergeCell ref="C23:C26"/>
    <mergeCell ref="D23:D26"/>
    <mergeCell ref="J50:J51"/>
    <mergeCell ref="B53:B58"/>
    <mergeCell ref="C53:C58"/>
    <mergeCell ref="D53:D58"/>
    <mergeCell ref="E53:E58"/>
    <mergeCell ref="J53:J58"/>
    <mergeCell ref="F56:H56"/>
    <mergeCell ref="F57:H57"/>
    <mergeCell ref="F58:H58"/>
    <mergeCell ref="B50:B51"/>
    <mergeCell ref="C50:C51"/>
    <mergeCell ref="D50:D51"/>
    <mergeCell ref="E50:E51"/>
    <mergeCell ref="E31:E33"/>
    <mergeCell ref="J31:J33"/>
    <mergeCell ref="J27:J28"/>
    <mergeCell ref="F27:H27"/>
    <mergeCell ref="F28:H28"/>
    <mergeCell ref="J23:J26"/>
    <mergeCell ref="J35:J37"/>
    <mergeCell ref="B117:B119"/>
    <mergeCell ref="C117:C119"/>
    <mergeCell ref="D117:D119"/>
    <mergeCell ref="E117:E119"/>
    <mergeCell ref="J117:J119"/>
    <mergeCell ref="F111:H111"/>
    <mergeCell ref="F112:H112"/>
    <mergeCell ref="F113:H113"/>
    <mergeCell ref="F114:H114"/>
    <mergeCell ref="E106:E113"/>
    <mergeCell ref="J106:J113"/>
    <mergeCell ref="F110:H110"/>
    <mergeCell ref="B106:B113"/>
    <mergeCell ref="C106:C113"/>
    <mergeCell ref="D106:D113"/>
    <mergeCell ref="F115:H115"/>
    <mergeCell ref="F119:H119"/>
    <mergeCell ref="F117:H117"/>
    <mergeCell ref="F118:H118"/>
    <mergeCell ref="F106:H106"/>
    <mergeCell ref="F107:H107"/>
    <mergeCell ref="F108:H108"/>
    <mergeCell ref="F109:H109"/>
    <mergeCell ref="J114:J116"/>
    <mergeCell ref="A114:A119"/>
    <mergeCell ref="B114:B116"/>
    <mergeCell ref="C114:C116"/>
    <mergeCell ref="D114:D116"/>
    <mergeCell ref="E114:E116"/>
    <mergeCell ref="A67:A71"/>
    <mergeCell ref="A72:A73"/>
    <mergeCell ref="B96:B104"/>
    <mergeCell ref="C96:C104"/>
    <mergeCell ref="D96:D104"/>
    <mergeCell ref="E96:E104"/>
    <mergeCell ref="A76:J76"/>
    <mergeCell ref="J91:J95"/>
    <mergeCell ref="A105:J105"/>
    <mergeCell ref="A106:A113"/>
    <mergeCell ref="F89:H89"/>
    <mergeCell ref="F91:H91"/>
    <mergeCell ref="A87:A89"/>
    <mergeCell ref="B87:B88"/>
    <mergeCell ref="B77:B78"/>
    <mergeCell ref="C77:C78"/>
    <mergeCell ref="B91:B95"/>
    <mergeCell ref="C91:C95"/>
    <mergeCell ref="F93:H93"/>
    <mergeCell ref="A90:J90"/>
    <mergeCell ref="F87:H87"/>
    <mergeCell ref="A91:A104"/>
    <mergeCell ref="D77:D78"/>
    <mergeCell ref="E77:E78"/>
    <mergeCell ref="F96:H96"/>
    <mergeCell ref="J96:J104"/>
    <mergeCell ref="F97:H97"/>
    <mergeCell ref="F98:H98"/>
    <mergeCell ref="F99:H99"/>
    <mergeCell ref="F100:H100"/>
    <mergeCell ref="F101:H101"/>
    <mergeCell ref="F102:H102"/>
    <mergeCell ref="F94:H94"/>
    <mergeCell ref="F95:H95"/>
    <mergeCell ref="A77:A86"/>
    <mergeCell ref="C84:C86"/>
    <mergeCell ref="F83:H83"/>
    <mergeCell ref="B18:B19"/>
    <mergeCell ref="C18:C19"/>
    <mergeCell ref="D18:D19"/>
    <mergeCell ref="E18:E19"/>
    <mergeCell ref="B27:B28"/>
    <mergeCell ref="C27:C28"/>
    <mergeCell ref="D27:D28"/>
    <mergeCell ref="E27:E28"/>
    <mergeCell ref="J29:J30"/>
    <mergeCell ref="F20:H20"/>
    <mergeCell ref="F25:H25"/>
    <mergeCell ref="B29:B30"/>
    <mergeCell ref="C29:C30"/>
    <mergeCell ref="D29:D30"/>
    <mergeCell ref="E29:E30"/>
    <mergeCell ref="B20:B22"/>
    <mergeCell ref="C20:C22"/>
    <mergeCell ref="D20:D22"/>
    <mergeCell ref="E20:E22"/>
    <mergeCell ref="B23:B26"/>
    <mergeCell ref="I1:J1"/>
    <mergeCell ref="I2:J2"/>
    <mergeCell ref="I3:J3"/>
    <mergeCell ref="I5:J5"/>
    <mergeCell ref="I6:J6"/>
    <mergeCell ref="A8:J8"/>
    <mergeCell ref="F16:H16"/>
    <mergeCell ref="A17:J17"/>
    <mergeCell ref="A13:D13"/>
    <mergeCell ref="E13:F13"/>
    <mergeCell ref="A14:D14"/>
    <mergeCell ref="E14:F14"/>
    <mergeCell ref="A15:D15"/>
    <mergeCell ref="E15:F15"/>
    <mergeCell ref="A10:D10"/>
    <mergeCell ref="E10:F10"/>
    <mergeCell ref="A11:D11"/>
    <mergeCell ref="E11:F11"/>
    <mergeCell ref="A12:D12"/>
    <mergeCell ref="E12:F12"/>
  </mergeCells>
  <conditionalFormatting sqref="E18:E40 J18:J40 E43:E62 J43:J62 E67:E79 J67:J79">
    <cfRule type="expression" dxfId="18" priority="4">
      <formula>AND(OR($E18&gt;110%,$E18&lt;90%),ISBLANK($J18))</formula>
    </cfRule>
  </conditionalFormatting>
  <conditionalFormatting sqref="E84:E87 J84:J91 E89:E91">
    <cfRule type="expression" dxfId="17" priority="3">
      <formula>AND(OR($E84&gt;110%,$E84&lt;90%),ISBLANK($J84))</formula>
    </cfRule>
  </conditionalFormatting>
  <conditionalFormatting sqref="E96:E101 J96:J101">
    <cfRule type="expression" dxfId="16" priority="2">
      <formula>AND(OR($E96&gt;110%,$E96&lt;90%),ISBLANK($J96))</formula>
    </cfRule>
  </conditionalFormatting>
  <conditionalFormatting sqref="E105:E125 J105:J126">
    <cfRule type="expression" dxfId="15" priority="1">
      <formula>AND(OR($E105&gt;110%,$E105&lt;90%),ISBLANK($J105))</formula>
    </cfRule>
  </conditionalFormatting>
  <conditionalFormatting sqref="I11:J15">
    <cfRule type="expression" dxfId="14" priority="5">
      <formula>AND(OR($I11&gt;110%,$I11&lt;90%),ISBLANK($J11))</formula>
    </cfRule>
  </conditionalFormatting>
  <pageMargins left="0.7" right="0.7" top="0.75" bottom="0.75" header="0.3" footer="0.3"/>
  <pageSetup paperSize="9" scale="65" fitToHeight="0" orientation="landscape" horizontalDpi="4294967294" verticalDpi="4294967294" r:id="rId1"/>
  <rowBreaks count="5" manualBreakCount="5">
    <brk id="15" max="9" man="1"/>
    <brk id="32" max="9" man="1"/>
    <brk id="45" max="9" man="1"/>
    <brk id="61" max="9" man="1"/>
    <brk id="7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6AAD9-00F4-4E34-B031-A57A77DC8B47}">
  <sheetPr>
    <pageSetUpPr fitToPage="1"/>
  </sheetPr>
  <dimension ref="A1:J117"/>
  <sheetViews>
    <sheetView zoomScale="90" zoomScaleNormal="90" workbookViewId="0">
      <selection activeCell="A11" sqref="A11:D11"/>
    </sheetView>
  </sheetViews>
  <sheetFormatPr defaultColWidth="8.77734375" defaultRowHeight="14.4"/>
  <cols>
    <col min="1" max="1" width="55.44140625" customWidth="1"/>
    <col min="2" max="2" width="27.44140625" customWidth="1"/>
    <col min="3" max="3" width="11.44140625" style="54" customWidth="1"/>
    <col min="4" max="4" width="12" style="54" customWidth="1"/>
    <col min="5" max="5" width="11.44140625" style="54" customWidth="1"/>
    <col min="6" max="6" width="21.44140625" customWidth="1"/>
    <col min="7" max="9" width="10.44140625" customWidth="1"/>
    <col min="10" max="10" width="35.44140625" customWidth="1"/>
    <col min="11" max="11" width="14.44140625" customWidth="1"/>
    <col min="12" max="12" width="10" customWidth="1"/>
  </cols>
  <sheetData>
    <row r="1" spans="1:10" s="1" customFormat="1" ht="17.399999999999999">
      <c r="C1" s="2"/>
      <c r="D1" s="2"/>
      <c r="E1" s="3"/>
      <c r="I1" s="227" t="s">
        <v>0</v>
      </c>
      <c r="J1" s="227"/>
    </row>
    <row r="2" spans="1:10" s="1" customFormat="1" ht="17.399999999999999">
      <c r="C2" s="2"/>
      <c r="D2" s="2"/>
      <c r="E2" s="3"/>
      <c r="I2" s="227" t="s">
        <v>1</v>
      </c>
      <c r="J2" s="227"/>
    </row>
    <row r="3" spans="1:10" s="1" customFormat="1" ht="17.399999999999999">
      <c r="C3" s="2"/>
      <c r="D3" s="2"/>
      <c r="E3" s="3"/>
      <c r="I3" s="227" t="s">
        <v>2</v>
      </c>
      <c r="J3" s="227"/>
    </row>
    <row r="4" spans="1:10" s="1" customFormat="1" ht="17.399999999999999">
      <c r="C4" s="2"/>
      <c r="D4" s="2"/>
      <c r="E4" s="3"/>
      <c r="I4" s="227" t="s">
        <v>174</v>
      </c>
      <c r="J4" s="227"/>
    </row>
    <row r="5" spans="1:10" s="1" customFormat="1" ht="17.399999999999999">
      <c r="C5" s="2"/>
      <c r="D5" s="2"/>
      <c r="E5" s="3"/>
      <c r="I5" s="90" t="s">
        <v>4</v>
      </c>
      <c r="J5" s="89"/>
    </row>
    <row r="6" spans="1:10" s="1" customFormat="1" ht="17.399999999999999">
      <c r="C6" s="2"/>
      <c r="D6" s="2"/>
      <c r="E6" s="3"/>
      <c r="I6" s="227" t="s">
        <v>5</v>
      </c>
      <c r="J6" s="227"/>
    </row>
    <row r="7" spans="1:10" s="1" customFormat="1" ht="25.5" customHeight="1">
      <c r="C7" s="2"/>
      <c r="D7" s="2"/>
      <c r="E7" s="3"/>
      <c r="I7" s="2"/>
      <c r="J7" s="32"/>
    </row>
    <row r="8" spans="1:10" s="1" customFormat="1" ht="69.75" customHeight="1">
      <c r="A8" s="228" t="s">
        <v>430</v>
      </c>
      <c r="B8" s="228"/>
      <c r="C8" s="228"/>
      <c r="D8" s="228"/>
      <c r="E8" s="228"/>
      <c r="F8" s="228"/>
      <c r="G8" s="228"/>
      <c r="H8" s="228"/>
      <c r="I8" s="228"/>
      <c r="J8" s="228"/>
    </row>
    <row r="9" spans="1:10" s="1" customFormat="1" ht="26.25" customHeight="1">
      <c r="A9" s="4"/>
      <c r="B9" s="4"/>
      <c r="C9" s="5"/>
      <c r="D9" s="5"/>
      <c r="E9" s="5"/>
      <c r="F9" s="4"/>
      <c r="G9" s="4"/>
      <c r="H9" s="4"/>
      <c r="I9" s="5"/>
      <c r="J9" s="6"/>
    </row>
    <row r="10" spans="1:10" s="1" customFormat="1" ht="67.5" customHeight="1">
      <c r="A10" s="315" t="s">
        <v>7</v>
      </c>
      <c r="B10" s="315"/>
      <c r="C10" s="315"/>
      <c r="D10" s="315"/>
      <c r="E10" s="310" t="s">
        <v>8</v>
      </c>
      <c r="F10" s="311"/>
      <c r="G10" s="11" t="s">
        <v>9</v>
      </c>
      <c r="H10" s="11" t="s">
        <v>10</v>
      </c>
      <c r="I10" s="63" t="s">
        <v>11</v>
      </c>
      <c r="J10" s="33" t="s">
        <v>12</v>
      </c>
    </row>
    <row r="11" spans="1:10" s="1" customFormat="1" ht="63" customHeight="1">
      <c r="A11" s="313" t="s">
        <v>13</v>
      </c>
      <c r="B11" s="314"/>
      <c r="C11" s="314"/>
      <c r="D11" s="289"/>
      <c r="E11" s="313"/>
      <c r="F11" s="289"/>
      <c r="G11" s="14"/>
      <c r="H11" s="14"/>
      <c r="I11" s="15" t="e">
        <f>+H11/G11</f>
        <v>#DIV/0!</v>
      </c>
      <c r="J11" s="16"/>
    </row>
    <row r="12" spans="1:10" s="1" customFormat="1" ht="66.75" customHeight="1">
      <c r="A12" s="313" t="s">
        <v>176</v>
      </c>
      <c r="B12" s="314"/>
      <c r="C12" s="314"/>
      <c r="D12" s="289"/>
      <c r="E12" s="313"/>
      <c r="F12" s="289"/>
      <c r="G12" s="14"/>
      <c r="H12" s="14"/>
      <c r="I12" s="15" t="e">
        <f>+H12/G12</f>
        <v>#DIV/0!</v>
      </c>
      <c r="J12" s="16"/>
    </row>
    <row r="13" spans="1:10" s="1" customFormat="1" ht="67.5" customHeight="1">
      <c r="A13" s="313" t="s">
        <v>15</v>
      </c>
      <c r="B13" s="314"/>
      <c r="C13" s="314"/>
      <c r="D13" s="289"/>
      <c r="E13" s="313"/>
      <c r="F13" s="289"/>
      <c r="G13" s="14"/>
      <c r="H13" s="14"/>
      <c r="I13" s="15" t="e">
        <f>+H13/G13</f>
        <v>#DIV/0!</v>
      </c>
      <c r="J13" s="16"/>
    </row>
    <row r="14" spans="1:10" s="1" customFormat="1" ht="67.5" customHeight="1">
      <c r="A14" s="296" t="s">
        <v>16</v>
      </c>
      <c r="B14" s="296"/>
      <c r="C14" s="296"/>
      <c r="D14" s="296"/>
      <c r="E14" s="313"/>
      <c r="F14" s="289"/>
      <c r="G14" s="14"/>
      <c r="H14" s="14"/>
      <c r="I14" s="15" t="e">
        <f t="shared" ref="I14:I15" si="0">+H14/G14</f>
        <v>#DIV/0!</v>
      </c>
      <c r="J14" s="16"/>
    </row>
    <row r="15" spans="1:10" s="1" customFormat="1" ht="67.5" customHeight="1">
      <c r="A15" s="296" t="s">
        <v>18</v>
      </c>
      <c r="B15" s="296"/>
      <c r="C15" s="296"/>
      <c r="D15" s="296"/>
      <c r="E15" s="313"/>
      <c r="F15" s="289"/>
      <c r="G15" s="14"/>
      <c r="H15" s="14"/>
      <c r="I15" s="15" t="e">
        <f t="shared" si="0"/>
        <v>#DIV/0!</v>
      </c>
      <c r="J15" s="16"/>
    </row>
    <row r="16" spans="1:10" s="1" customFormat="1" ht="51.75" customHeight="1">
      <c r="A16" s="20" t="s">
        <v>20</v>
      </c>
      <c r="B16" s="11" t="s">
        <v>271</v>
      </c>
      <c r="C16" s="13" t="s">
        <v>9</v>
      </c>
      <c r="D16" s="13" t="s">
        <v>10</v>
      </c>
      <c r="E16" s="12" t="s">
        <v>11</v>
      </c>
      <c r="F16" s="310" t="s">
        <v>377</v>
      </c>
      <c r="G16" s="378"/>
      <c r="H16" s="311"/>
      <c r="I16" s="13" t="s">
        <v>10</v>
      </c>
      <c r="J16" s="33" t="s">
        <v>12</v>
      </c>
    </row>
    <row r="17" spans="1:10" s="1" customFormat="1" ht="24" customHeight="1">
      <c r="A17" s="379" t="s">
        <v>273</v>
      </c>
      <c r="B17" s="380"/>
      <c r="C17" s="380"/>
      <c r="D17" s="380"/>
      <c r="E17" s="380"/>
      <c r="F17" s="380"/>
      <c r="G17" s="380"/>
      <c r="H17" s="380"/>
      <c r="I17" s="380"/>
      <c r="J17" s="381"/>
    </row>
    <row r="18" spans="1:10" s="1" customFormat="1" ht="48" customHeight="1">
      <c r="A18" s="370" t="s">
        <v>331</v>
      </c>
      <c r="B18" s="219" t="s">
        <v>431</v>
      </c>
      <c r="C18" s="363"/>
      <c r="D18" s="390">
        <f>+I18+I19+I20+D32</f>
        <v>0</v>
      </c>
      <c r="E18" s="365" t="e">
        <f>D18/C18</f>
        <v>#DIV/0!</v>
      </c>
      <c r="F18" s="233" t="s">
        <v>432</v>
      </c>
      <c r="G18" s="234"/>
      <c r="H18" s="235"/>
      <c r="I18" s="17"/>
      <c r="J18" s="420"/>
    </row>
    <row r="19" spans="1:10" s="1" customFormat="1" ht="45.75" customHeight="1">
      <c r="A19" s="371"/>
      <c r="B19" s="219"/>
      <c r="C19" s="363"/>
      <c r="D19" s="390"/>
      <c r="E19" s="365"/>
      <c r="F19" s="233" t="s">
        <v>433</v>
      </c>
      <c r="G19" s="234"/>
      <c r="H19" s="235"/>
      <c r="I19" s="17"/>
      <c r="J19" s="420"/>
    </row>
    <row r="20" spans="1:10" s="1" customFormat="1" ht="48.75" customHeight="1">
      <c r="A20" s="371"/>
      <c r="B20" s="219"/>
      <c r="C20" s="363"/>
      <c r="D20" s="390"/>
      <c r="E20" s="365"/>
      <c r="F20" s="233" t="s">
        <v>434</v>
      </c>
      <c r="G20" s="234"/>
      <c r="H20" s="235"/>
      <c r="I20" s="17"/>
      <c r="J20" s="420"/>
    </row>
    <row r="21" spans="1:10" s="1" customFormat="1" ht="36" customHeight="1">
      <c r="A21" s="371"/>
      <c r="B21" s="22" t="s">
        <v>31</v>
      </c>
      <c r="C21" s="47"/>
      <c r="D21" s="19">
        <f>SUM(I21+D35)</f>
        <v>0</v>
      </c>
      <c r="E21" s="49" t="e">
        <f>D21/C21</f>
        <v>#DIV/0!</v>
      </c>
      <c r="F21" s="233" t="s">
        <v>435</v>
      </c>
      <c r="G21" s="234"/>
      <c r="H21" s="235"/>
      <c r="I21" s="17"/>
      <c r="J21" s="50"/>
    </row>
    <row r="22" spans="1:10" s="1" customFormat="1" ht="30.75" customHeight="1">
      <c r="A22" s="382"/>
      <c r="B22" s="219" t="s">
        <v>35</v>
      </c>
      <c r="C22" s="363"/>
      <c r="D22" s="364" t="e">
        <f>I23/D18*100</f>
        <v>#DIV/0!</v>
      </c>
      <c r="E22" s="365" t="e">
        <f>D22/C22</f>
        <v>#DIV/0!</v>
      </c>
      <c r="F22" s="233" t="s">
        <v>36</v>
      </c>
      <c r="G22" s="234"/>
      <c r="H22" s="235"/>
      <c r="I22" s="17"/>
      <c r="J22" s="420"/>
    </row>
    <row r="23" spans="1:10" s="1" customFormat="1" ht="33" customHeight="1">
      <c r="A23" s="382"/>
      <c r="B23" s="219"/>
      <c r="C23" s="363"/>
      <c r="D23" s="364"/>
      <c r="E23" s="365"/>
      <c r="F23" s="233" t="s">
        <v>37</v>
      </c>
      <c r="G23" s="234"/>
      <c r="H23" s="235"/>
      <c r="I23" s="17"/>
      <c r="J23" s="420"/>
    </row>
    <row r="24" spans="1:10" s="1" customFormat="1" ht="48.75" customHeight="1">
      <c r="A24" s="370" t="s">
        <v>436</v>
      </c>
      <c r="B24" s="219" t="s">
        <v>437</v>
      </c>
      <c r="C24" s="363"/>
      <c r="D24" s="390">
        <f>SUM(I24:I28)</f>
        <v>0</v>
      </c>
      <c r="E24" s="365" t="e">
        <f>D24/C24</f>
        <v>#DIV/0!</v>
      </c>
      <c r="F24" s="233" t="s">
        <v>438</v>
      </c>
      <c r="G24" s="234"/>
      <c r="H24" s="235"/>
      <c r="I24" s="17"/>
      <c r="J24" s="420"/>
    </row>
    <row r="25" spans="1:10" s="1" customFormat="1" ht="49.5" customHeight="1">
      <c r="A25" s="382"/>
      <c r="B25" s="219"/>
      <c r="C25" s="363"/>
      <c r="D25" s="390"/>
      <c r="E25" s="365"/>
      <c r="F25" s="233" t="s">
        <v>439</v>
      </c>
      <c r="G25" s="234"/>
      <c r="H25" s="235"/>
      <c r="I25" s="17"/>
      <c r="J25" s="420"/>
    </row>
    <row r="26" spans="1:10" s="1" customFormat="1" ht="47.25" customHeight="1">
      <c r="A26" s="382"/>
      <c r="B26" s="219"/>
      <c r="C26" s="363"/>
      <c r="D26" s="390"/>
      <c r="E26" s="365"/>
      <c r="F26" s="233" t="s">
        <v>440</v>
      </c>
      <c r="G26" s="234"/>
      <c r="H26" s="235"/>
      <c r="I26" s="17"/>
      <c r="J26" s="420"/>
    </row>
    <row r="27" spans="1:10" s="1" customFormat="1" ht="38.25" customHeight="1">
      <c r="A27" s="382"/>
      <c r="B27" s="219"/>
      <c r="C27" s="363"/>
      <c r="D27" s="390"/>
      <c r="E27" s="365"/>
      <c r="F27" s="233" t="s">
        <v>441</v>
      </c>
      <c r="G27" s="234"/>
      <c r="H27" s="235"/>
      <c r="I27" s="17"/>
      <c r="J27" s="420"/>
    </row>
    <row r="28" spans="1:10" s="1" customFormat="1" ht="33.75" customHeight="1">
      <c r="A28" s="382"/>
      <c r="B28" s="219"/>
      <c r="C28" s="363"/>
      <c r="D28" s="390"/>
      <c r="E28" s="365"/>
      <c r="F28" s="233" t="s">
        <v>442</v>
      </c>
      <c r="G28" s="234"/>
      <c r="H28" s="235"/>
      <c r="I28" s="17"/>
      <c r="J28" s="420"/>
    </row>
    <row r="29" spans="1:10" s="1" customFormat="1" ht="33" customHeight="1">
      <c r="A29" s="382"/>
      <c r="B29" s="413" t="s">
        <v>443</v>
      </c>
      <c r="C29" s="363"/>
      <c r="D29" s="394"/>
      <c r="E29" s="365" t="e">
        <f>D29/C29</f>
        <v>#DIV/0!</v>
      </c>
      <c r="F29" s="233" t="s">
        <v>444</v>
      </c>
      <c r="G29" s="234"/>
      <c r="H29" s="235"/>
      <c r="I29" s="17"/>
      <c r="J29" s="420"/>
    </row>
    <row r="30" spans="1:10" s="1" customFormat="1" ht="49.5" customHeight="1">
      <c r="A30" s="382"/>
      <c r="B30" s="413"/>
      <c r="C30" s="363"/>
      <c r="D30" s="394"/>
      <c r="E30" s="365"/>
      <c r="F30" s="233" t="s">
        <v>445</v>
      </c>
      <c r="G30" s="234"/>
      <c r="H30" s="235"/>
      <c r="I30" s="17"/>
      <c r="J30" s="420"/>
    </row>
    <row r="31" spans="1:10" s="1" customFormat="1" ht="81.75" customHeight="1">
      <c r="A31" s="382"/>
      <c r="B31" s="21" t="s">
        <v>446</v>
      </c>
      <c r="C31" s="47"/>
      <c r="D31" s="17"/>
      <c r="E31" s="49" t="e">
        <f>D31/C31</f>
        <v>#DIV/0!</v>
      </c>
      <c r="F31" s="233" t="s">
        <v>447</v>
      </c>
      <c r="G31" s="234"/>
      <c r="H31" s="235"/>
      <c r="I31" s="17"/>
      <c r="J31" s="50"/>
    </row>
    <row r="32" spans="1:10" s="1" customFormat="1" ht="53.25" customHeight="1">
      <c r="A32" s="370" t="s">
        <v>448</v>
      </c>
      <c r="B32" s="21" t="s">
        <v>61</v>
      </c>
      <c r="C32" s="47"/>
      <c r="D32" s="17"/>
      <c r="E32" s="49" t="e">
        <f>D32/C32</f>
        <v>#DIV/0!</v>
      </c>
      <c r="F32" s="335" t="s">
        <v>62</v>
      </c>
      <c r="G32" s="336"/>
      <c r="H32" s="337"/>
      <c r="I32" s="349"/>
      <c r="J32" s="421"/>
    </row>
    <row r="33" spans="1:10" s="1" customFormat="1" ht="48" customHeight="1">
      <c r="A33" s="371"/>
      <c r="B33" s="62" t="s">
        <v>63</v>
      </c>
      <c r="C33" s="47"/>
      <c r="D33" s="17"/>
      <c r="E33" s="49" t="e">
        <f t="shared" ref="E33:E34" si="1">D33/C33</f>
        <v>#DIV/0!</v>
      </c>
      <c r="F33" s="338"/>
      <c r="G33" s="339"/>
      <c r="H33" s="340"/>
      <c r="I33" s="350"/>
      <c r="J33" s="422"/>
    </row>
    <row r="34" spans="1:10" s="1" customFormat="1" ht="53.25" customHeight="1">
      <c r="A34" s="371"/>
      <c r="B34" s="62" t="s">
        <v>64</v>
      </c>
      <c r="C34" s="47"/>
      <c r="D34" s="17"/>
      <c r="E34" s="49" t="e">
        <f t="shared" si="1"/>
        <v>#DIV/0!</v>
      </c>
      <c r="F34" s="341"/>
      <c r="G34" s="342"/>
      <c r="H34" s="343"/>
      <c r="I34" s="351"/>
      <c r="J34" s="423"/>
    </row>
    <row r="35" spans="1:10" s="1" customFormat="1" ht="54" customHeight="1">
      <c r="A35" s="371"/>
      <c r="B35" s="21" t="s">
        <v>65</v>
      </c>
      <c r="C35" s="47"/>
      <c r="D35" s="17"/>
      <c r="E35" s="49" t="e">
        <f>D35/C35</f>
        <v>#DIV/0!</v>
      </c>
      <c r="F35" s="203" t="s">
        <v>66</v>
      </c>
      <c r="G35" s="203"/>
      <c r="H35" s="203"/>
      <c r="I35" s="17"/>
      <c r="J35" s="50"/>
    </row>
    <row r="36" spans="1:10" s="1" customFormat="1" ht="33" customHeight="1">
      <c r="A36" s="371"/>
      <c r="B36" s="219" t="s">
        <v>449</v>
      </c>
      <c r="C36" s="363"/>
      <c r="D36" s="394"/>
      <c r="E36" s="365" t="e">
        <f>D36/C36</f>
        <v>#DIV/0!</v>
      </c>
      <c r="F36" s="233" t="s">
        <v>450</v>
      </c>
      <c r="G36" s="234"/>
      <c r="H36" s="235"/>
      <c r="I36" s="17"/>
      <c r="J36" s="420"/>
    </row>
    <row r="37" spans="1:10" s="1" customFormat="1" ht="33" customHeight="1">
      <c r="A37" s="383"/>
      <c r="B37" s="219"/>
      <c r="C37" s="363"/>
      <c r="D37" s="394"/>
      <c r="E37" s="365"/>
      <c r="F37" s="233" t="s">
        <v>451</v>
      </c>
      <c r="G37" s="234"/>
      <c r="H37" s="235"/>
      <c r="I37" s="17"/>
      <c r="J37" s="420"/>
    </row>
    <row r="38" spans="1:10" s="1" customFormat="1" ht="21" customHeight="1">
      <c r="A38" s="391" t="s">
        <v>67</v>
      </c>
      <c r="B38" s="392"/>
      <c r="C38" s="392"/>
      <c r="D38" s="392"/>
      <c r="E38" s="392"/>
      <c r="F38" s="392"/>
      <c r="G38" s="392"/>
      <c r="H38" s="392"/>
      <c r="I38" s="392"/>
      <c r="J38" s="393"/>
    </row>
    <row r="39" spans="1:10" s="1" customFormat="1" ht="25.5" customHeight="1">
      <c r="A39" s="370" t="s">
        <v>314</v>
      </c>
      <c r="B39" s="219" t="s">
        <v>69</v>
      </c>
      <c r="C39" s="363"/>
      <c r="D39" s="390">
        <f>SUM(I39:I40)</f>
        <v>0</v>
      </c>
      <c r="E39" s="365" t="e">
        <f>D39/C39</f>
        <v>#DIV/0!</v>
      </c>
      <c r="F39" s="233" t="s">
        <v>70</v>
      </c>
      <c r="G39" s="234"/>
      <c r="H39" s="235"/>
      <c r="I39" s="17"/>
      <c r="J39" s="420"/>
    </row>
    <row r="40" spans="1:10" s="1" customFormat="1" ht="32.25" customHeight="1">
      <c r="A40" s="371"/>
      <c r="B40" s="219"/>
      <c r="C40" s="363"/>
      <c r="D40" s="390"/>
      <c r="E40" s="365"/>
      <c r="F40" s="233" t="s">
        <v>71</v>
      </c>
      <c r="G40" s="234"/>
      <c r="H40" s="235"/>
      <c r="I40" s="17"/>
      <c r="J40" s="420"/>
    </row>
    <row r="41" spans="1:10" s="1" customFormat="1" ht="48" customHeight="1">
      <c r="A41" s="371"/>
      <c r="B41" s="219"/>
      <c r="C41" s="363"/>
      <c r="D41" s="390"/>
      <c r="E41" s="365"/>
      <c r="F41" s="233" t="s">
        <v>72</v>
      </c>
      <c r="G41" s="234"/>
      <c r="H41" s="235"/>
      <c r="I41" s="17"/>
      <c r="J41" s="420"/>
    </row>
    <row r="42" spans="1:10" s="1" customFormat="1" ht="48.75" customHeight="1">
      <c r="A42" s="371"/>
      <c r="B42" s="21" t="s">
        <v>73</v>
      </c>
      <c r="C42" s="47"/>
      <c r="D42" s="17"/>
      <c r="E42" s="49" t="e">
        <f>D42/C42</f>
        <v>#DIV/0!</v>
      </c>
      <c r="F42" s="233" t="s">
        <v>74</v>
      </c>
      <c r="G42" s="234"/>
      <c r="H42" s="235"/>
      <c r="I42" s="17"/>
      <c r="J42" s="50"/>
    </row>
    <row r="43" spans="1:10" s="1" customFormat="1" ht="49.5" customHeight="1">
      <c r="A43" s="371"/>
      <c r="B43" s="21" t="s">
        <v>75</v>
      </c>
      <c r="C43" s="47"/>
      <c r="D43" s="17"/>
      <c r="E43" s="49" t="e">
        <f>D43/C43</f>
        <v>#DIV/0!</v>
      </c>
      <c r="F43" s="326"/>
      <c r="G43" s="327"/>
      <c r="H43" s="327"/>
      <c r="I43" s="328"/>
      <c r="J43" s="50"/>
    </row>
    <row r="44" spans="1:10" s="1" customFormat="1" ht="33.75" customHeight="1">
      <c r="A44" s="371"/>
      <c r="B44" s="21" t="s">
        <v>452</v>
      </c>
      <c r="C44" s="47"/>
      <c r="D44" s="17"/>
      <c r="E44" s="49" t="e">
        <f>D44/C44</f>
        <v>#DIV/0!</v>
      </c>
      <c r="F44" s="326"/>
      <c r="G44" s="327"/>
      <c r="H44" s="327"/>
      <c r="I44" s="328"/>
      <c r="J44" s="50"/>
    </row>
    <row r="45" spans="1:10" s="1" customFormat="1" ht="52.5" customHeight="1">
      <c r="A45" s="370" t="s">
        <v>317</v>
      </c>
      <c r="B45" s="21" t="s">
        <v>453</v>
      </c>
      <c r="C45" s="47"/>
      <c r="D45" s="17"/>
      <c r="E45" s="49" t="e">
        <f>D45/C45</f>
        <v>#DIV/0!</v>
      </c>
      <c r="F45" s="326"/>
      <c r="G45" s="327"/>
      <c r="H45" s="327"/>
      <c r="I45" s="328"/>
      <c r="J45" s="50"/>
    </row>
    <row r="46" spans="1:10" s="1" customFormat="1" ht="33" customHeight="1">
      <c r="A46" s="371"/>
      <c r="B46" s="303" t="s">
        <v>454</v>
      </c>
      <c r="C46" s="363"/>
      <c r="D46" s="415">
        <f>SUM(I46:I47)</f>
        <v>0</v>
      </c>
      <c r="E46" s="365" t="e">
        <f>D46/C46</f>
        <v>#DIV/0!</v>
      </c>
      <c r="F46" s="233" t="s">
        <v>455</v>
      </c>
      <c r="G46" s="234"/>
      <c r="H46" s="235"/>
      <c r="I46" s="17"/>
      <c r="J46" s="421"/>
    </row>
    <row r="47" spans="1:10" s="1" customFormat="1" ht="33" customHeight="1">
      <c r="A47" s="371"/>
      <c r="B47" s="304"/>
      <c r="C47" s="363"/>
      <c r="D47" s="416"/>
      <c r="E47" s="365"/>
      <c r="F47" s="233" t="s">
        <v>456</v>
      </c>
      <c r="G47" s="234"/>
      <c r="H47" s="235"/>
      <c r="I47" s="17"/>
      <c r="J47" s="422"/>
    </row>
    <row r="48" spans="1:10" s="1" customFormat="1" ht="33" customHeight="1">
      <c r="A48" s="371"/>
      <c r="B48" s="304"/>
      <c r="C48" s="363"/>
      <c r="D48" s="416"/>
      <c r="E48" s="365"/>
      <c r="F48" s="233" t="s">
        <v>457</v>
      </c>
      <c r="G48" s="234"/>
      <c r="H48" s="235"/>
      <c r="I48" s="17"/>
      <c r="J48" s="422"/>
    </row>
    <row r="49" spans="1:10" s="1" customFormat="1" ht="33" customHeight="1">
      <c r="A49" s="371"/>
      <c r="B49" s="304"/>
      <c r="C49" s="363"/>
      <c r="D49" s="416"/>
      <c r="E49" s="365"/>
      <c r="F49" s="233" t="s">
        <v>458</v>
      </c>
      <c r="G49" s="234"/>
      <c r="H49" s="235"/>
      <c r="I49" s="17"/>
      <c r="J49" s="422"/>
    </row>
    <row r="50" spans="1:10" s="1" customFormat="1" ht="49.5" customHeight="1">
      <c r="A50" s="371"/>
      <c r="B50" s="305"/>
      <c r="C50" s="363"/>
      <c r="D50" s="417"/>
      <c r="E50" s="365"/>
      <c r="F50" s="233" t="s">
        <v>459</v>
      </c>
      <c r="G50" s="234"/>
      <c r="H50" s="235"/>
      <c r="I50" s="17"/>
      <c r="J50" s="423"/>
    </row>
    <row r="51" spans="1:10" s="1" customFormat="1" ht="47.25" customHeight="1">
      <c r="A51" s="389" t="s">
        <v>321</v>
      </c>
      <c r="B51" s="219" t="s">
        <v>322</v>
      </c>
      <c r="C51" s="363"/>
      <c r="D51" s="394"/>
      <c r="E51" s="365" t="e">
        <f>D51/C51</f>
        <v>#DIV/0!</v>
      </c>
      <c r="F51" s="233" t="s">
        <v>88</v>
      </c>
      <c r="G51" s="234"/>
      <c r="H51" s="235"/>
      <c r="I51" s="17"/>
      <c r="J51" s="420"/>
    </row>
    <row r="52" spans="1:10" s="1" customFormat="1" ht="51" customHeight="1">
      <c r="A52" s="389"/>
      <c r="B52" s="219"/>
      <c r="C52" s="363"/>
      <c r="D52" s="394"/>
      <c r="E52" s="365"/>
      <c r="F52" s="233" t="s">
        <v>89</v>
      </c>
      <c r="G52" s="234"/>
      <c r="H52" s="235"/>
      <c r="I52" s="17"/>
      <c r="J52" s="420"/>
    </row>
    <row r="53" spans="1:10" s="1" customFormat="1" ht="33" customHeight="1">
      <c r="A53" s="389"/>
      <c r="B53" s="219"/>
      <c r="C53" s="363"/>
      <c r="D53" s="394"/>
      <c r="E53" s="365"/>
      <c r="F53" s="233" t="s">
        <v>90</v>
      </c>
      <c r="G53" s="234"/>
      <c r="H53" s="235"/>
      <c r="I53" s="17"/>
      <c r="J53" s="420"/>
    </row>
    <row r="54" spans="1:10" s="1" customFormat="1" ht="49.5" customHeight="1">
      <c r="A54" s="389"/>
      <c r="B54" s="219"/>
      <c r="C54" s="363"/>
      <c r="D54" s="394"/>
      <c r="E54" s="365"/>
      <c r="F54" s="233" t="s">
        <v>91</v>
      </c>
      <c r="G54" s="234"/>
      <c r="H54" s="235"/>
      <c r="I54" s="17"/>
      <c r="J54" s="420"/>
    </row>
    <row r="55" spans="1:10" s="1" customFormat="1" ht="49.5" customHeight="1">
      <c r="A55" s="389"/>
      <c r="B55" s="219"/>
      <c r="C55" s="363"/>
      <c r="D55" s="394"/>
      <c r="E55" s="365"/>
      <c r="F55" s="233" t="s">
        <v>323</v>
      </c>
      <c r="G55" s="234"/>
      <c r="H55" s="235"/>
      <c r="I55" s="17"/>
      <c r="J55" s="420"/>
    </row>
    <row r="56" spans="1:10" s="1" customFormat="1" ht="54.75" customHeight="1">
      <c r="A56" s="370" t="s">
        <v>324</v>
      </c>
      <c r="B56" s="219" t="s">
        <v>264</v>
      </c>
      <c r="C56" s="363"/>
      <c r="D56" s="394"/>
      <c r="E56" s="365" t="e">
        <f>D56/C56</f>
        <v>#DIV/0!</v>
      </c>
      <c r="F56" s="233" t="s">
        <v>460</v>
      </c>
      <c r="G56" s="234"/>
      <c r="H56" s="235"/>
      <c r="I56" s="17"/>
      <c r="J56" s="420"/>
    </row>
    <row r="57" spans="1:10" s="1" customFormat="1" ht="56.25" customHeight="1">
      <c r="A57" s="383"/>
      <c r="B57" s="219"/>
      <c r="C57" s="363"/>
      <c r="D57" s="394"/>
      <c r="E57" s="365"/>
      <c r="F57" s="233" t="s">
        <v>96</v>
      </c>
      <c r="G57" s="234"/>
      <c r="H57" s="235"/>
      <c r="I57" s="17"/>
      <c r="J57" s="420"/>
    </row>
    <row r="58" spans="1:10" s="1" customFormat="1" ht="108" customHeight="1">
      <c r="A58" s="18" t="s">
        <v>326</v>
      </c>
      <c r="B58" s="21" t="s">
        <v>461</v>
      </c>
      <c r="C58" s="47"/>
      <c r="D58" s="17"/>
      <c r="E58" s="49" t="e">
        <f>D58/C58</f>
        <v>#DIV/0!</v>
      </c>
      <c r="F58" s="326"/>
      <c r="G58" s="327"/>
      <c r="H58" s="327"/>
      <c r="I58" s="328"/>
      <c r="J58" s="50"/>
    </row>
    <row r="59" spans="1:10" s="1" customFormat="1" ht="22.5" customHeight="1">
      <c r="A59" s="284" t="s">
        <v>99</v>
      </c>
      <c r="B59" s="284"/>
      <c r="C59" s="284"/>
      <c r="D59" s="284"/>
      <c r="E59" s="284"/>
      <c r="F59" s="284"/>
      <c r="G59" s="284"/>
      <c r="H59" s="284"/>
      <c r="I59" s="284"/>
      <c r="J59" s="284"/>
    </row>
    <row r="60" spans="1:10" s="1" customFormat="1" ht="18">
      <c r="A60" s="187" t="s">
        <v>100</v>
      </c>
      <c r="B60" s="187"/>
      <c r="C60" s="187"/>
      <c r="D60" s="187"/>
      <c r="E60" s="187"/>
      <c r="F60" s="187"/>
      <c r="G60" s="187"/>
      <c r="H60" s="187"/>
      <c r="I60" s="187"/>
      <c r="J60" s="187"/>
    </row>
    <row r="61" spans="1:10" s="1" customFormat="1" ht="27.75" customHeight="1">
      <c r="A61" s="191" t="s">
        <v>101</v>
      </c>
      <c r="B61" s="189" t="s">
        <v>102</v>
      </c>
      <c r="C61" s="190"/>
      <c r="D61" s="206">
        <f>(I61-I67)*100/I61</f>
        <v>100</v>
      </c>
      <c r="E61" s="193" t="e">
        <f>+D61/C61</f>
        <v>#DIV/0!</v>
      </c>
      <c r="F61" s="266" t="s">
        <v>103</v>
      </c>
      <c r="G61" s="267"/>
      <c r="H61" s="268"/>
      <c r="I61" s="217">
        <f>I63+I65+1</f>
        <v>1</v>
      </c>
      <c r="J61" s="207"/>
    </row>
    <row r="62" spans="1:10" s="1" customFormat="1" ht="26.25" hidden="1" customHeight="1">
      <c r="A62" s="191"/>
      <c r="B62" s="189"/>
      <c r="C62" s="190"/>
      <c r="D62" s="206"/>
      <c r="E62" s="193"/>
      <c r="F62" s="272"/>
      <c r="G62" s="273"/>
      <c r="H62" s="274"/>
      <c r="I62" s="218"/>
      <c r="J62" s="207"/>
    </row>
    <row r="63" spans="1:10" s="1" customFormat="1" ht="33.75" customHeight="1">
      <c r="A63" s="191"/>
      <c r="B63" s="249" t="s">
        <v>104</v>
      </c>
      <c r="C63" s="251"/>
      <c r="D63" s="208" t="e">
        <f>I63/I65</f>
        <v>#DIV/0!</v>
      </c>
      <c r="E63" s="182" t="e">
        <f>C63/D63</f>
        <v>#DIV/0!</v>
      </c>
      <c r="F63" s="200" t="s">
        <v>267</v>
      </c>
      <c r="G63" s="200"/>
      <c r="H63" s="200"/>
      <c r="I63" s="17"/>
      <c r="J63" s="194"/>
    </row>
    <row r="64" spans="1:10" s="1" customFormat="1" ht="33.75" customHeight="1">
      <c r="A64" s="191"/>
      <c r="B64" s="256"/>
      <c r="C64" s="255"/>
      <c r="D64" s="209"/>
      <c r="E64" s="224"/>
      <c r="F64" s="200" t="s">
        <v>106</v>
      </c>
      <c r="G64" s="200"/>
      <c r="H64" s="200"/>
      <c r="I64" s="17"/>
      <c r="J64" s="195"/>
    </row>
    <row r="65" spans="1:10" s="1" customFormat="1" ht="33.75" customHeight="1">
      <c r="A65" s="191"/>
      <c r="B65" s="256"/>
      <c r="C65" s="255"/>
      <c r="D65" s="209"/>
      <c r="E65" s="224"/>
      <c r="F65" s="200" t="s">
        <v>107</v>
      </c>
      <c r="G65" s="200"/>
      <c r="H65" s="200"/>
      <c r="I65" s="17"/>
      <c r="J65" s="195"/>
    </row>
    <row r="66" spans="1:10" s="1" customFormat="1" ht="29.25" customHeight="1">
      <c r="A66" s="191"/>
      <c r="B66" s="256"/>
      <c r="C66" s="255"/>
      <c r="D66" s="209"/>
      <c r="E66" s="224"/>
      <c r="F66" s="200" t="s">
        <v>108</v>
      </c>
      <c r="G66" s="200"/>
      <c r="H66" s="200"/>
      <c r="I66" s="17"/>
      <c r="J66" s="195"/>
    </row>
    <row r="67" spans="1:10" s="1" customFormat="1" ht="29.25" customHeight="1">
      <c r="A67" s="191"/>
      <c r="B67" s="250"/>
      <c r="C67" s="252"/>
      <c r="D67" s="210"/>
      <c r="E67" s="183"/>
      <c r="F67" s="221" t="s">
        <v>109</v>
      </c>
      <c r="G67" s="222"/>
      <c r="H67" s="223"/>
      <c r="I67" s="17"/>
      <c r="J67" s="196"/>
    </row>
    <row r="68" spans="1:10" s="1" customFormat="1" ht="39.75" customHeight="1">
      <c r="A68" s="191"/>
      <c r="B68" s="189" t="s">
        <v>110</v>
      </c>
      <c r="C68" s="190"/>
      <c r="D68" s="188" t="e">
        <f>(I61-I68)/I68</f>
        <v>#DIV/0!</v>
      </c>
      <c r="E68" s="193" t="e">
        <f>D68/C68</f>
        <v>#DIV/0!</v>
      </c>
      <c r="F68" s="192" t="s">
        <v>111</v>
      </c>
      <c r="G68" s="192"/>
      <c r="H68" s="192"/>
      <c r="I68" s="17"/>
      <c r="J68" s="207"/>
    </row>
    <row r="69" spans="1:10" s="1" customFormat="1" ht="33.75" customHeight="1">
      <c r="A69" s="191"/>
      <c r="B69" s="189"/>
      <c r="C69" s="190"/>
      <c r="D69" s="188"/>
      <c r="E69" s="193"/>
      <c r="F69" s="192" t="s">
        <v>112</v>
      </c>
      <c r="G69" s="192"/>
      <c r="H69" s="192"/>
      <c r="I69" s="17"/>
      <c r="J69" s="207"/>
    </row>
    <row r="70" spans="1:10" s="1" customFormat="1" ht="33.75" customHeight="1">
      <c r="A70" s="191"/>
      <c r="B70" s="189"/>
      <c r="C70" s="190"/>
      <c r="D70" s="188"/>
      <c r="E70" s="193"/>
      <c r="F70" s="201" t="s">
        <v>113</v>
      </c>
      <c r="G70" s="201"/>
      <c r="H70" s="201"/>
      <c r="I70" s="17"/>
      <c r="J70" s="207"/>
    </row>
    <row r="71" spans="1:10" s="1" customFormat="1" ht="36.75" customHeight="1">
      <c r="A71" s="191" t="s">
        <v>114</v>
      </c>
      <c r="B71" s="249" t="s">
        <v>115</v>
      </c>
      <c r="C71" s="251"/>
      <c r="D71" s="253">
        <f>I71*100/I61</f>
        <v>0</v>
      </c>
      <c r="E71" s="182" t="e">
        <f>D71/C71</f>
        <v>#DIV/0!</v>
      </c>
      <c r="F71" s="192" t="s">
        <v>374</v>
      </c>
      <c r="G71" s="192"/>
      <c r="H71" s="192"/>
      <c r="I71" s="17"/>
      <c r="J71" s="207"/>
    </row>
    <row r="72" spans="1:10" s="1" customFormat="1" ht="38.25" customHeight="1">
      <c r="A72" s="191"/>
      <c r="B72" s="250"/>
      <c r="C72" s="252"/>
      <c r="D72" s="254"/>
      <c r="E72" s="183"/>
      <c r="F72" s="285" t="s">
        <v>117</v>
      </c>
      <c r="G72" s="286"/>
      <c r="H72" s="287"/>
      <c r="I72" s="17"/>
      <c r="J72" s="207"/>
    </row>
    <row r="73" spans="1:10" s="1" customFormat="1" ht="60" customHeight="1">
      <c r="A73" s="191"/>
      <c r="B73" s="27" t="s">
        <v>118</v>
      </c>
      <c r="C73" s="38"/>
      <c r="D73" s="67">
        <f>I73/(I61-I64)</f>
        <v>0</v>
      </c>
      <c r="E73" s="28" t="e">
        <f>D73/C73</f>
        <v>#DIV/0!</v>
      </c>
      <c r="F73" s="192" t="s">
        <v>119</v>
      </c>
      <c r="G73" s="192"/>
      <c r="H73" s="192"/>
      <c r="I73" s="17"/>
      <c r="J73" s="43"/>
    </row>
    <row r="74" spans="1:10" s="1" customFormat="1" ht="18">
      <c r="A74" s="282" t="s">
        <v>120</v>
      </c>
      <c r="B74" s="282"/>
      <c r="C74" s="282"/>
      <c r="D74" s="282"/>
      <c r="E74" s="282"/>
      <c r="F74" s="282"/>
      <c r="G74" s="282"/>
      <c r="H74" s="282"/>
      <c r="I74" s="282"/>
      <c r="J74" s="282"/>
    </row>
    <row r="75" spans="1:10" s="1" customFormat="1" ht="33.75" customHeight="1">
      <c r="A75" s="197" t="s">
        <v>121</v>
      </c>
      <c r="B75" s="249" t="s">
        <v>122</v>
      </c>
      <c r="C75" s="251"/>
      <c r="D75" s="242">
        <f>I75+I77+I78+I79</f>
        <v>0</v>
      </c>
      <c r="E75" s="239" t="e">
        <f>D75/C75</f>
        <v>#DIV/0!</v>
      </c>
      <c r="F75" s="192" t="s">
        <v>462</v>
      </c>
      <c r="G75" s="192"/>
      <c r="H75" s="192"/>
      <c r="I75" s="17"/>
      <c r="J75" s="194"/>
    </row>
    <row r="76" spans="1:10" s="1" customFormat="1" ht="36.75" customHeight="1">
      <c r="A76" s="198"/>
      <c r="B76" s="256"/>
      <c r="C76" s="255"/>
      <c r="D76" s="243"/>
      <c r="E76" s="240"/>
      <c r="F76" s="200" t="s">
        <v>124</v>
      </c>
      <c r="G76" s="200"/>
      <c r="H76" s="200"/>
      <c r="I76" s="17"/>
      <c r="J76" s="195"/>
    </row>
    <row r="77" spans="1:10" s="1" customFormat="1" ht="33.75" customHeight="1">
      <c r="A77" s="198"/>
      <c r="B77" s="256"/>
      <c r="C77" s="255"/>
      <c r="D77" s="243"/>
      <c r="E77" s="240"/>
      <c r="F77" s="192" t="s">
        <v>125</v>
      </c>
      <c r="G77" s="192"/>
      <c r="H77" s="192"/>
      <c r="I77" s="17"/>
      <c r="J77" s="195"/>
    </row>
    <row r="78" spans="1:10" s="1" customFormat="1" ht="33.75" customHeight="1">
      <c r="A78" s="198"/>
      <c r="B78" s="256"/>
      <c r="C78" s="255"/>
      <c r="D78" s="243"/>
      <c r="E78" s="240"/>
      <c r="F78" s="192" t="s">
        <v>126</v>
      </c>
      <c r="G78" s="192"/>
      <c r="H78" s="192"/>
      <c r="I78" s="17"/>
      <c r="J78" s="195"/>
    </row>
    <row r="79" spans="1:10" s="1" customFormat="1" ht="21.75" customHeight="1">
      <c r="A79" s="198"/>
      <c r="B79" s="250"/>
      <c r="C79" s="252"/>
      <c r="D79" s="244"/>
      <c r="E79" s="241"/>
      <c r="F79" s="221" t="s">
        <v>127</v>
      </c>
      <c r="G79" s="222"/>
      <c r="H79" s="223"/>
      <c r="I79" s="17"/>
      <c r="J79" s="196"/>
    </row>
    <row r="80" spans="1:10" s="1" customFormat="1" ht="33.75" customHeight="1">
      <c r="A80" s="198"/>
      <c r="B80" s="249" t="s">
        <v>128</v>
      </c>
      <c r="C80" s="251"/>
      <c r="D80" s="242">
        <f>SUM(I80+I86+I87+I88)</f>
        <v>0</v>
      </c>
      <c r="E80" s="239" t="e">
        <f>D80/C80</f>
        <v>#DIV/0!</v>
      </c>
      <c r="F80" s="192" t="s">
        <v>129</v>
      </c>
      <c r="G80" s="192"/>
      <c r="H80" s="192"/>
      <c r="I80" s="92">
        <f>SUM(I81:I85)</f>
        <v>0</v>
      </c>
      <c r="J80" s="194"/>
    </row>
    <row r="81" spans="1:10" s="1" customFormat="1" ht="33.75" customHeight="1">
      <c r="A81" s="198"/>
      <c r="B81" s="256"/>
      <c r="C81" s="255"/>
      <c r="D81" s="243"/>
      <c r="E81" s="240"/>
      <c r="F81" s="184" t="s">
        <v>130</v>
      </c>
      <c r="G81" s="185"/>
      <c r="H81" s="186"/>
      <c r="I81" s="26"/>
      <c r="J81" s="195"/>
    </row>
    <row r="82" spans="1:10" s="1" customFormat="1" ht="33.75" customHeight="1">
      <c r="A82" s="198"/>
      <c r="B82" s="256"/>
      <c r="C82" s="255"/>
      <c r="D82" s="243"/>
      <c r="E82" s="240"/>
      <c r="F82" s="184" t="s">
        <v>131</v>
      </c>
      <c r="G82" s="185"/>
      <c r="H82" s="186"/>
      <c r="I82" s="26"/>
      <c r="J82" s="195"/>
    </row>
    <row r="83" spans="1:10" s="1" customFormat="1" ht="33.75" customHeight="1">
      <c r="A83" s="198"/>
      <c r="B83" s="256"/>
      <c r="C83" s="255"/>
      <c r="D83" s="243"/>
      <c r="E83" s="240"/>
      <c r="F83" s="184" t="s">
        <v>132</v>
      </c>
      <c r="G83" s="185"/>
      <c r="H83" s="186"/>
      <c r="I83" s="26"/>
      <c r="J83" s="195"/>
    </row>
    <row r="84" spans="1:10" s="1" customFormat="1" ht="33.75" customHeight="1">
      <c r="A84" s="198"/>
      <c r="B84" s="256"/>
      <c r="C84" s="255"/>
      <c r="D84" s="243"/>
      <c r="E84" s="240"/>
      <c r="F84" s="184" t="s">
        <v>133</v>
      </c>
      <c r="G84" s="185"/>
      <c r="H84" s="186"/>
      <c r="I84" s="26"/>
      <c r="J84" s="195"/>
    </row>
    <row r="85" spans="1:10" s="1" customFormat="1" ht="33.75" customHeight="1">
      <c r="A85" s="198"/>
      <c r="B85" s="256"/>
      <c r="C85" s="255"/>
      <c r="D85" s="243"/>
      <c r="E85" s="240"/>
      <c r="F85" s="184" t="s">
        <v>134</v>
      </c>
      <c r="G85" s="185"/>
      <c r="H85" s="186"/>
      <c r="I85" s="26"/>
      <c r="J85" s="195"/>
    </row>
    <row r="86" spans="1:10" s="1" customFormat="1" ht="27.75" customHeight="1">
      <c r="A86" s="198"/>
      <c r="B86" s="256"/>
      <c r="C86" s="255"/>
      <c r="D86" s="243"/>
      <c r="E86" s="240"/>
      <c r="F86" s="192" t="s">
        <v>135</v>
      </c>
      <c r="G86" s="192"/>
      <c r="H86" s="192"/>
      <c r="I86" s="17"/>
      <c r="J86" s="195"/>
    </row>
    <row r="87" spans="1:10" s="1" customFormat="1" ht="27.75" customHeight="1">
      <c r="A87" s="198"/>
      <c r="B87" s="256"/>
      <c r="C87" s="255"/>
      <c r="D87" s="243"/>
      <c r="E87" s="240"/>
      <c r="F87" s="192" t="s">
        <v>136</v>
      </c>
      <c r="G87" s="192"/>
      <c r="H87" s="192"/>
      <c r="I87" s="17"/>
      <c r="J87" s="195"/>
    </row>
    <row r="88" spans="1:10" s="1" customFormat="1" ht="27.75" customHeight="1">
      <c r="A88" s="198"/>
      <c r="B88" s="250"/>
      <c r="C88" s="252"/>
      <c r="D88" s="244"/>
      <c r="E88" s="241"/>
      <c r="F88" s="221" t="s">
        <v>137</v>
      </c>
      <c r="G88" s="222"/>
      <c r="H88" s="223"/>
      <c r="I88" s="17"/>
      <c r="J88" s="196"/>
    </row>
    <row r="89" spans="1:10" s="1" customFormat="1" ht="18">
      <c r="A89" s="187" t="s">
        <v>138</v>
      </c>
      <c r="B89" s="187"/>
      <c r="C89" s="187"/>
      <c r="D89" s="187"/>
      <c r="E89" s="187"/>
      <c r="F89" s="187"/>
      <c r="G89" s="187"/>
      <c r="H89" s="187"/>
      <c r="I89" s="187"/>
      <c r="J89" s="187"/>
    </row>
    <row r="90" spans="1:10" s="1" customFormat="1" ht="33.75" customHeight="1">
      <c r="A90" s="191" t="s">
        <v>139</v>
      </c>
      <c r="B90" s="189" t="s">
        <v>140</v>
      </c>
      <c r="C90" s="190"/>
      <c r="D90" s="188" t="e">
        <f>I96/(I90+I91+I93-I94-I95)</f>
        <v>#DIV/0!</v>
      </c>
      <c r="E90" s="193" t="e">
        <f>C90/D90</f>
        <v>#DIV/0!</v>
      </c>
      <c r="F90" s="192" t="s">
        <v>141</v>
      </c>
      <c r="G90" s="192"/>
      <c r="H90" s="192"/>
      <c r="I90" s="17"/>
      <c r="J90" s="207"/>
    </row>
    <row r="91" spans="1:10" s="1" customFormat="1" ht="33.75" customHeight="1">
      <c r="A91" s="191"/>
      <c r="B91" s="189"/>
      <c r="C91" s="190"/>
      <c r="D91" s="188"/>
      <c r="E91" s="193"/>
      <c r="F91" s="192" t="s">
        <v>142</v>
      </c>
      <c r="G91" s="192"/>
      <c r="H91" s="192"/>
      <c r="I91" s="17"/>
      <c r="J91" s="207"/>
    </row>
    <row r="92" spans="1:10" s="1" customFormat="1" ht="33.75" customHeight="1">
      <c r="A92" s="191"/>
      <c r="B92" s="189"/>
      <c r="C92" s="190"/>
      <c r="D92" s="188"/>
      <c r="E92" s="193"/>
      <c r="F92" s="200" t="s">
        <v>143</v>
      </c>
      <c r="G92" s="200"/>
      <c r="H92" s="200"/>
      <c r="I92" s="17"/>
      <c r="J92" s="207"/>
    </row>
    <row r="93" spans="1:10" s="1" customFormat="1" ht="46.5" customHeight="1">
      <c r="A93" s="191"/>
      <c r="B93" s="189"/>
      <c r="C93" s="190"/>
      <c r="D93" s="188"/>
      <c r="E93" s="193"/>
      <c r="F93" s="192" t="s">
        <v>144</v>
      </c>
      <c r="G93" s="192"/>
      <c r="H93" s="192"/>
      <c r="I93" s="17"/>
      <c r="J93" s="207"/>
    </row>
    <row r="94" spans="1:10" s="1" customFormat="1" ht="43.5" customHeight="1">
      <c r="A94" s="191"/>
      <c r="B94" s="189"/>
      <c r="C94" s="190"/>
      <c r="D94" s="188"/>
      <c r="E94" s="193"/>
      <c r="F94" s="192" t="s">
        <v>145</v>
      </c>
      <c r="G94" s="192"/>
      <c r="H94" s="192"/>
      <c r="I94" s="17"/>
      <c r="J94" s="207"/>
    </row>
    <row r="95" spans="1:10" s="1" customFormat="1" ht="33.75" customHeight="1">
      <c r="A95" s="191"/>
      <c r="B95" s="189"/>
      <c r="C95" s="190"/>
      <c r="D95" s="188"/>
      <c r="E95" s="193"/>
      <c r="F95" s="192" t="s">
        <v>146</v>
      </c>
      <c r="G95" s="192"/>
      <c r="H95" s="192"/>
      <c r="I95" s="17"/>
      <c r="J95" s="207"/>
    </row>
    <row r="96" spans="1:10" s="1" customFormat="1" ht="48.75" customHeight="1">
      <c r="A96" s="191"/>
      <c r="B96" s="189"/>
      <c r="C96" s="190"/>
      <c r="D96" s="188"/>
      <c r="E96" s="193"/>
      <c r="F96" s="192" t="s">
        <v>329</v>
      </c>
      <c r="G96" s="192"/>
      <c r="H96" s="192"/>
      <c r="I96" s="17"/>
      <c r="J96" s="207"/>
    </row>
    <row r="97" spans="1:10" s="1" customFormat="1" ht="33.75" customHeight="1">
      <c r="A97" s="191"/>
      <c r="B97" s="189"/>
      <c r="C97" s="190"/>
      <c r="D97" s="188"/>
      <c r="E97" s="193"/>
      <c r="F97" s="200" t="s">
        <v>148</v>
      </c>
      <c r="G97" s="200"/>
      <c r="H97" s="200"/>
      <c r="I97" s="17"/>
      <c r="J97" s="207"/>
    </row>
    <row r="98" spans="1:10" s="1" customFormat="1" ht="33.75" customHeight="1">
      <c r="A98" s="191" t="s">
        <v>149</v>
      </c>
      <c r="B98" s="189" t="s">
        <v>150</v>
      </c>
      <c r="C98" s="190"/>
      <c r="D98" s="188" t="e">
        <f>I103/I98</f>
        <v>#DIV/0!</v>
      </c>
      <c r="E98" s="193" t="e">
        <f>C98/D98</f>
        <v>#DIV/0!</v>
      </c>
      <c r="F98" s="192" t="s">
        <v>269</v>
      </c>
      <c r="G98" s="192"/>
      <c r="H98" s="192"/>
      <c r="I98" s="19">
        <f>SUM(I99:I100)</f>
        <v>0</v>
      </c>
      <c r="J98" s="207"/>
    </row>
    <row r="99" spans="1:10" s="1" customFormat="1" ht="33.75" customHeight="1">
      <c r="A99" s="191"/>
      <c r="B99" s="189"/>
      <c r="C99" s="190"/>
      <c r="D99" s="188"/>
      <c r="E99" s="193"/>
      <c r="F99" s="201" t="s">
        <v>152</v>
      </c>
      <c r="G99" s="201"/>
      <c r="H99" s="201"/>
      <c r="I99" s="17"/>
      <c r="J99" s="207"/>
    </row>
    <row r="100" spans="1:10" s="1" customFormat="1" ht="48.75" customHeight="1">
      <c r="A100" s="191"/>
      <c r="B100" s="189"/>
      <c r="C100" s="190"/>
      <c r="D100" s="188"/>
      <c r="E100" s="193"/>
      <c r="F100" s="201" t="s">
        <v>153</v>
      </c>
      <c r="G100" s="201"/>
      <c r="H100" s="201"/>
      <c r="I100" s="17"/>
      <c r="J100" s="207"/>
    </row>
    <row r="101" spans="1:10" s="1" customFormat="1" ht="48.75" customHeight="1">
      <c r="A101" s="191"/>
      <c r="B101" s="189" t="s">
        <v>154</v>
      </c>
      <c r="C101" s="190"/>
      <c r="D101" s="188" t="e">
        <f>I103/I101</f>
        <v>#DIV/0!</v>
      </c>
      <c r="E101" s="193" t="e">
        <f>C101/D101</f>
        <v>#DIV/0!</v>
      </c>
      <c r="F101" s="192" t="s">
        <v>155</v>
      </c>
      <c r="G101" s="192"/>
      <c r="H101" s="192"/>
      <c r="I101" s="17"/>
      <c r="J101" s="207"/>
    </row>
    <row r="102" spans="1:10" s="1" customFormat="1" ht="33.75" customHeight="1">
      <c r="A102" s="191"/>
      <c r="B102" s="189"/>
      <c r="C102" s="190"/>
      <c r="D102" s="188"/>
      <c r="E102" s="193"/>
      <c r="F102" s="192" t="s">
        <v>156</v>
      </c>
      <c r="G102" s="192"/>
      <c r="H102" s="192"/>
      <c r="I102" s="17"/>
      <c r="J102" s="207"/>
    </row>
    <row r="103" spans="1:10" s="1" customFormat="1" ht="33.75" customHeight="1">
      <c r="A103" s="191"/>
      <c r="B103" s="189"/>
      <c r="C103" s="190"/>
      <c r="D103" s="188"/>
      <c r="E103" s="193"/>
      <c r="F103" s="192" t="s">
        <v>157</v>
      </c>
      <c r="G103" s="192"/>
      <c r="H103" s="192"/>
      <c r="I103" s="17"/>
      <c r="J103" s="207"/>
    </row>
    <row r="104" spans="1:10" s="1" customFormat="1" ht="18">
      <c r="A104" s="187" t="s">
        <v>158</v>
      </c>
      <c r="B104" s="187"/>
      <c r="C104" s="187"/>
      <c r="D104" s="187"/>
      <c r="E104" s="187"/>
      <c r="F104" s="187"/>
      <c r="G104" s="187"/>
      <c r="H104" s="187"/>
      <c r="I104" s="187"/>
      <c r="J104" s="187"/>
    </row>
    <row r="105" spans="1:10" s="1" customFormat="1" ht="33.75" customHeight="1">
      <c r="A105" s="191" t="s">
        <v>159</v>
      </c>
      <c r="B105" s="279" t="s">
        <v>160</v>
      </c>
      <c r="C105" s="220"/>
      <c r="D105" s="188" t="e">
        <f>I106/I105*100</f>
        <v>#DIV/0!</v>
      </c>
      <c r="E105" s="193" t="e">
        <f>+D105/C105</f>
        <v>#DIV/0!</v>
      </c>
      <c r="F105" s="280" t="s">
        <v>161</v>
      </c>
      <c r="G105" s="280"/>
      <c r="H105" s="280"/>
      <c r="I105" s="31"/>
      <c r="J105" s="207"/>
    </row>
    <row r="106" spans="1:10" s="1" customFormat="1" ht="70.5" customHeight="1">
      <c r="A106" s="191"/>
      <c r="B106" s="279"/>
      <c r="C106" s="220"/>
      <c r="D106" s="188"/>
      <c r="E106" s="193"/>
      <c r="F106" s="280" t="s">
        <v>162</v>
      </c>
      <c r="G106" s="280"/>
      <c r="H106" s="280"/>
      <c r="I106" s="31"/>
      <c r="J106" s="207"/>
    </row>
    <row r="107" spans="1:10" s="1" customFormat="1" ht="18">
      <c r="A107" s="187" t="s">
        <v>163</v>
      </c>
      <c r="B107" s="187"/>
      <c r="C107" s="187"/>
      <c r="D107" s="187"/>
      <c r="E107" s="187"/>
      <c r="F107" s="187"/>
      <c r="G107" s="187"/>
      <c r="H107" s="187"/>
      <c r="I107" s="187"/>
      <c r="J107" s="187"/>
    </row>
    <row r="108" spans="1:10" s="1" customFormat="1" ht="51.75" customHeight="1">
      <c r="A108" s="191" t="s">
        <v>164</v>
      </c>
      <c r="B108" s="93" t="s">
        <v>165</v>
      </c>
      <c r="C108" s="38"/>
      <c r="D108" s="26"/>
      <c r="E108" s="99"/>
      <c r="F108" s="316"/>
      <c r="G108" s="317"/>
      <c r="H108" s="317"/>
      <c r="I108" s="318"/>
      <c r="J108" s="94" t="s">
        <v>166</v>
      </c>
    </row>
    <row r="109" spans="1:10" s="1" customFormat="1" ht="55.5" customHeight="1">
      <c r="A109" s="191"/>
      <c r="B109" s="189" t="s">
        <v>167</v>
      </c>
      <c r="C109" s="251"/>
      <c r="D109" s="188" t="e">
        <f>I110/I109*100</f>
        <v>#DIV/0!</v>
      </c>
      <c r="E109" s="182" t="e">
        <f>+D109/C109</f>
        <v>#DIV/0!</v>
      </c>
      <c r="F109" s="221" t="s">
        <v>168</v>
      </c>
      <c r="G109" s="222"/>
      <c r="H109" s="223"/>
      <c r="I109" s="29"/>
      <c r="J109" s="119"/>
    </row>
    <row r="110" spans="1:10" s="1" customFormat="1" ht="45.75" customHeight="1">
      <c r="A110" s="191"/>
      <c r="B110" s="189"/>
      <c r="C110" s="252"/>
      <c r="D110" s="188"/>
      <c r="E110" s="183"/>
      <c r="F110" s="221" t="s">
        <v>169</v>
      </c>
      <c r="G110" s="222"/>
      <c r="H110" s="223"/>
      <c r="I110" s="29"/>
      <c r="J110" s="91" t="s">
        <v>166</v>
      </c>
    </row>
    <row r="111" spans="1:10" s="1" customFormat="1">
      <c r="C111" s="2"/>
      <c r="D111" s="2"/>
      <c r="E111" s="3"/>
      <c r="I111" s="2"/>
      <c r="J111" s="32"/>
    </row>
    <row r="112" spans="1:10" s="1" customFormat="1" ht="15.6">
      <c r="A112" s="7"/>
      <c r="B112" s="7"/>
      <c r="C112" s="277"/>
      <c r="D112" s="277"/>
      <c r="E112" s="277"/>
      <c r="I112" s="2"/>
      <c r="J112" s="32"/>
    </row>
    <row r="113" spans="1:10" s="1" customFormat="1" ht="15.6">
      <c r="A113" s="78"/>
      <c r="B113" s="78"/>
      <c r="C113" s="278"/>
      <c r="D113" s="278"/>
      <c r="E113" s="278"/>
      <c r="I113" s="2"/>
      <c r="J113" s="32"/>
    </row>
    <row r="114" spans="1:10" s="1" customFormat="1">
      <c r="A114" s="8" t="s">
        <v>171</v>
      </c>
      <c r="B114" s="8" t="s">
        <v>172</v>
      </c>
      <c r="C114" s="276" t="s">
        <v>173</v>
      </c>
      <c r="D114" s="276"/>
      <c r="E114" s="276"/>
      <c r="I114" s="2"/>
      <c r="J114" s="32"/>
    </row>
    <row r="115" spans="1:10">
      <c r="E115"/>
    </row>
    <row r="116" spans="1:10">
      <c r="E116"/>
    </row>
    <row r="117" spans="1:10">
      <c r="E117"/>
    </row>
  </sheetData>
  <sheetProtection algorithmName="SHA-512" hashValue="yKzl9N6g+S/6p0l7lrVQkVLkpQKHrt2BniiwziJ9KiRRKylRbKMsW0ykShM2u9vyxEW0boQDJDQGS7Fk4UyRnw==" saltValue="hFCdLOxIMO+iIzOT8MxOHg==" spinCount="100000" sheet="1" formatCells="0" formatColumns="0" formatRows="0" selectLockedCells="1"/>
  <mergeCells count="229">
    <mergeCell ref="F61:H62"/>
    <mergeCell ref="I61:I62"/>
    <mergeCell ref="A107:J107"/>
    <mergeCell ref="A108:A110"/>
    <mergeCell ref="F108:I108"/>
    <mergeCell ref="B109:B110"/>
    <mergeCell ref="C109:C110"/>
    <mergeCell ref="D109:D110"/>
    <mergeCell ref="E109:E110"/>
    <mergeCell ref="F109:H109"/>
    <mergeCell ref="F110:H110"/>
    <mergeCell ref="F71:H71"/>
    <mergeCell ref="F73:H73"/>
    <mergeCell ref="F75:H75"/>
    <mergeCell ref="F76:H76"/>
    <mergeCell ref="F77:H77"/>
    <mergeCell ref="F78:H78"/>
    <mergeCell ref="F79:H79"/>
    <mergeCell ref="J68:J70"/>
    <mergeCell ref="F68:H68"/>
    <mergeCell ref="F69:H69"/>
    <mergeCell ref="F67:H67"/>
    <mergeCell ref="F65:H65"/>
    <mergeCell ref="F70:H70"/>
    <mergeCell ref="C113:E113"/>
    <mergeCell ref="C114:E114"/>
    <mergeCell ref="E101:E103"/>
    <mergeCell ref="J101:J103"/>
    <mergeCell ref="A104:J104"/>
    <mergeCell ref="A105:A106"/>
    <mergeCell ref="B105:B106"/>
    <mergeCell ref="C105:C106"/>
    <mergeCell ref="D105:D106"/>
    <mergeCell ref="E105:E106"/>
    <mergeCell ref="F105:H105"/>
    <mergeCell ref="J105:J106"/>
    <mergeCell ref="F106:H106"/>
    <mergeCell ref="C112:E112"/>
    <mergeCell ref="B101:B103"/>
    <mergeCell ref="C101:C103"/>
    <mergeCell ref="D101:D103"/>
    <mergeCell ref="F103:H103"/>
    <mergeCell ref="A60:J60"/>
    <mergeCell ref="B61:B62"/>
    <mergeCell ref="C61:C62"/>
    <mergeCell ref="D61:D62"/>
    <mergeCell ref="A71:A73"/>
    <mergeCell ref="B71:B72"/>
    <mergeCell ref="C71:C72"/>
    <mergeCell ref="D71:D72"/>
    <mergeCell ref="E71:E72"/>
    <mergeCell ref="J71:J72"/>
    <mergeCell ref="F72:H72"/>
    <mergeCell ref="E61:E62"/>
    <mergeCell ref="J61:J62"/>
    <mergeCell ref="F63:H63"/>
    <mergeCell ref="A61:A70"/>
    <mergeCell ref="B63:B67"/>
    <mergeCell ref="C63:C67"/>
    <mergeCell ref="D63:D67"/>
    <mergeCell ref="E63:E67"/>
    <mergeCell ref="J63:J67"/>
    <mergeCell ref="B68:B70"/>
    <mergeCell ref="C68:C70"/>
    <mergeCell ref="D68:D70"/>
    <mergeCell ref="E68:E70"/>
    <mergeCell ref="A45:A50"/>
    <mergeCell ref="F45:I45"/>
    <mergeCell ref="F46:H46"/>
    <mergeCell ref="F41:H41"/>
    <mergeCell ref="F42:H42"/>
    <mergeCell ref="F43:I43"/>
    <mergeCell ref="E56:E57"/>
    <mergeCell ref="F56:H56"/>
    <mergeCell ref="F47:H47"/>
    <mergeCell ref="F48:H48"/>
    <mergeCell ref="F50:H50"/>
    <mergeCell ref="F49:H49"/>
    <mergeCell ref="B46:B50"/>
    <mergeCell ref="C46:C50"/>
    <mergeCell ref="D46:D50"/>
    <mergeCell ref="E46:E50"/>
    <mergeCell ref="B39:B41"/>
    <mergeCell ref="C39:C41"/>
    <mergeCell ref="D39:D41"/>
    <mergeCell ref="E39:E41"/>
    <mergeCell ref="D51:D55"/>
    <mergeCell ref="E51:E55"/>
    <mergeCell ref="F51:H51"/>
    <mergeCell ref="A56:A57"/>
    <mergeCell ref="I1:J1"/>
    <mergeCell ref="I2:J2"/>
    <mergeCell ref="I3:J3"/>
    <mergeCell ref="I4:J4"/>
    <mergeCell ref="I6:J6"/>
    <mergeCell ref="A13:D13"/>
    <mergeCell ref="E13:F13"/>
    <mergeCell ref="A14:D14"/>
    <mergeCell ref="E14:F14"/>
    <mergeCell ref="A12:D12"/>
    <mergeCell ref="E12:F12"/>
    <mergeCell ref="B29:B30"/>
    <mergeCell ref="C29:C30"/>
    <mergeCell ref="D29:D30"/>
    <mergeCell ref="E29:E30"/>
    <mergeCell ref="F29:H29"/>
    <mergeCell ref="C24:C28"/>
    <mergeCell ref="D24:D28"/>
    <mergeCell ref="E24:E28"/>
    <mergeCell ref="F24:H24"/>
    <mergeCell ref="F30:H30"/>
    <mergeCell ref="F31:H31"/>
    <mergeCell ref="F32:H34"/>
    <mergeCell ref="I32:I34"/>
    <mergeCell ref="J32:J34"/>
    <mergeCell ref="J46:J50"/>
    <mergeCell ref="J24:J28"/>
    <mergeCell ref="F25:H25"/>
    <mergeCell ref="F20:H20"/>
    <mergeCell ref="F21:H21"/>
    <mergeCell ref="F22:H22"/>
    <mergeCell ref="J22:J23"/>
    <mergeCell ref="F26:H26"/>
    <mergeCell ref="F27:H27"/>
    <mergeCell ref="F28:H28"/>
    <mergeCell ref="J29:J30"/>
    <mergeCell ref="F39:H39"/>
    <mergeCell ref="J39:J41"/>
    <mergeCell ref="A38:J38"/>
    <mergeCell ref="A39:A44"/>
    <mergeCell ref="A32:A37"/>
    <mergeCell ref="F44:I44"/>
    <mergeCell ref="B36:B37"/>
    <mergeCell ref="C36:C37"/>
    <mergeCell ref="D36:D37"/>
    <mergeCell ref="A15:D15"/>
    <mergeCell ref="E15:F15"/>
    <mergeCell ref="A8:J8"/>
    <mergeCell ref="A10:D10"/>
    <mergeCell ref="E10:F10"/>
    <mergeCell ref="A11:D11"/>
    <mergeCell ref="E11:F11"/>
    <mergeCell ref="B22:B23"/>
    <mergeCell ref="C22:C23"/>
    <mergeCell ref="D22:D23"/>
    <mergeCell ref="E22:E23"/>
    <mergeCell ref="F16:H16"/>
    <mergeCell ref="A17:J17"/>
    <mergeCell ref="A18:A23"/>
    <mergeCell ref="B18:B20"/>
    <mergeCell ref="C18:C20"/>
    <mergeCell ref="D18:D20"/>
    <mergeCell ref="E18:E20"/>
    <mergeCell ref="F18:H18"/>
    <mergeCell ref="J18:J20"/>
    <mergeCell ref="F19:H19"/>
    <mergeCell ref="F23:H23"/>
    <mergeCell ref="E36:E37"/>
    <mergeCell ref="F36:H36"/>
    <mergeCell ref="F40:H40"/>
    <mergeCell ref="J36:J37"/>
    <mergeCell ref="F35:H35"/>
    <mergeCell ref="F85:H85"/>
    <mergeCell ref="F86:H86"/>
    <mergeCell ref="A24:A31"/>
    <mergeCell ref="B24:B28"/>
    <mergeCell ref="J56:J57"/>
    <mergeCell ref="F57:H57"/>
    <mergeCell ref="F58:I58"/>
    <mergeCell ref="A59:J59"/>
    <mergeCell ref="J51:J55"/>
    <mergeCell ref="F52:H52"/>
    <mergeCell ref="F53:H53"/>
    <mergeCell ref="F54:H54"/>
    <mergeCell ref="F55:H55"/>
    <mergeCell ref="B56:B57"/>
    <mergeCell ref="C56:C57"/>
    <mergeCell ref="D56:D57"/>
    <mergeCell ref="A51:A55"/>
    <mergeCell ref="B51:B55"/>
    <mergeCell ref="C51:C55"/>
    <mergeCell ref="F37:H37"/>
    <mergeCell ref="D98:D100"/>
    <mergeCell ref="E98:E100"/>
    <mergeCell ref="F64:H64"/>
    <mergeCell ref="F66:H66"/>
    <mergeCell ref="F96:H96"/>
    <mergeCell ref="F97:H97"/>
    <mergeCell ref="F98:H98"/>
    <mergeCell ref="A74:J74"/>
    <mergeCell ref="A75:A88"/>
    <mergeCell ref="B75:B79"/>
    <mergeCell ref="C75:C79"/>
    <mergeCell ref="D75:D79"/>
    <mergeCell ref="E75:E79"/>
    <mergeCell ref="J75:J79"/>
    <mergeCell ref="B80:B88"/>
    <mergeCell ref="C80:C88"/>
    <mergeCell ref="D80:D88"/>
    <mergeCell ref="E80:E88"/>
    <mergeCell ref="F80:H80"/>
    <mergeCell ref="J80:J88"/>
    <mergeCell ref="F81:H81"/>
    <mergeCell ref="F82:H82"/>
    <mergeCell ref="F83:H83"/>
    <mergeCell ref="F84:H84"/>
    <mergeCell ref="J98:J100"/>
    <mergeCell ref="F100:H100"/>
    <mergeCell ref="F87:H87"/>
    <mergeCell ref="F88:H88"/>
    <mergeCell ref="F99:H99"/>
    <mergeCell ref="F90:H90"/>
    <mergeCell ref="F91:H91"/>
    <mergeCell ref="F92:H92"/>
    <mergeCell ref="F93:H93"/>
    <mergeCell ref="F94:H94"/>
    <mergeCell ref="F95:H95"/>
    <mergeCell ref="A89:J89"/>
    <mergeCell ref="A90:A97"/>
    <mergeCell ref="B90:B97"/>
    <mergeCell ref="C90:C97"/>
    <mergeCell ref="D90:D97"/>
    <mergeCell ref="E90:E97"/>
    <mergeCell ref="J90:J97"/>
    <mergeCell ref="A98:A103"/>
    <mergeCell ref="B98:B100"/>
    <mergeCell ref="C98:C100"/>
    <mergeCell ref="F101:H101"/>
    <mergeCell ref="F102:H102"/>
  </mergeCells>
  <conditionalFormatting sqref="E51:E63 J51:J63 E68:E71 J68:J75 E73:E75">
    <cfRule type="expression" dxfId="13" priority="3">
      <formula>AND(OR($E51&gt;110%,$E51&lt;90%),ISBLANK($J51))</formula>
    </cfRule>
  </conditionalFormatting>
  <conditionalFormatting sqref="E80:E85 J80:J85">
    <cfRule type="expression" dxfId="12" priority="2">
      <formula>AND(OR($E80&gt;110%,$E80&lt;90%),ISBLANK($J80))</formula>
    </cfRule>
  </conditionalFormatting>
  <conditionalFormatting sqref="E89:E109 J89:J110">
    <cfRule type="expression" dxfId="11" priority="1">
      <formula>AND(OR($E89&gt;110%,$E89&lt;90%),ISBLANK($J89))</formula>
    </cfRule>
  </conditionalFormatting>
  <conditionalFormatting sqref="I11:J15">
    <cfRule type="expression" dxfId="10" priority="5">
      <formula>AND(OR($I11&gt;110%,$I11&lt;90%),ISBLANK($J11))</formula>
    </cfRule>
  </conditionalFormatting>
  <conditionalFormatting sqref="J18:J32 E18:E46 J35:J46">
    <cfRule type="expression" dxfId="9" priority="4">
      <formula>AND(OR($E18&gt;110%,$E18&lt;90%),ISBLANK($J18))</formula>
    </cfRule>
  </conditionalFormatting>
  <pageMargins left="0.7" right="0.7" top="0.75" bottom="0.75" header="0.3" footer="0.3"/>
  <pageSetup paperSize="9" scale="65" fitToHeight="0" orientation="landscape" horizontalDpi="4294967294" verticalDpi="4294967294" r:id="rId1"/>
  <rowBreaks count="4" manualBreakCount="4">
    <brk id="15" max="9" man="1"/>
    <brk id="31" max="9" man="1"/>
    <brk id="42" max="9" man="1"/>
    <brk id="5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BB834-948A-424A-AA0A-A3563FBD11D1}">
  <sheetPr>
    <pageSetUpPr fitToPage="1"/>
  </sheetPr>
  <dimension ref="A1:J152"/>
  <sheetViews>
    <sheetView zoomScale="90" zoomScaleNormal="90" workbookViewId="0">
      <selection activeCell="A11" sqref="A11:D11"/>
    </sheetView>
  </sheetViews>
  <sheetFormatPr defaultColWidth="8.77734375" defaultRowHeight="14.4"/>
  <cols>
    <col min="1" max="1" width="55.44140625" customWidth="1"/>
    <col min="2" max="2" width="27.44140625" customWidth="1"/>
    <col min="3" max="3" width="11.44140625" style="56" customWidth="1"/>
    <col min="4" max="4" width="12" style="56" customWidth="1"/>
    <col min="5" max="5" width="11.44140625" style="54" customWidth="1"/>
    <col min="6" max="6" width="21.44140625" customWidth="1"/>
    <col min="7" max="9" width="10.44140625" customWidth="1"/>
    <col min="10" max="10" width="35.44140625" style="61" customWidth="1"/>
    <col min="11" max="11" width="14.44140625" customWidth="1"/>
    <col min="12" max="12" width="10" customWidth="1"/>
  </cols>
  <sheetData>
    <row r="1" spans="1:10" s="1" customFormat="1" ht="17.399999999999999">
      <c r="C1" s="39"/>
      <c r="D1" s="39"/>
      <c r="E1" s="3"/>
      <c r="I1" s="227" t="s">
        <v>0</v>
      </c>
      <c r="J1" s="227"/>
    </row>
    <row r="2" spans="1:10" s="1" customFormat="1" ht="17.399999999999999">
      <c r="C2" s="39"/>
      <c r="D2" s="39"/>
      <c r="E2" s="3"/>
      <c r="I2" s="227" t="s">
        <v>1</v>
      </c>
      <c r="J2" s="227"/>
    </row>
    <row r="3" spans="1:10" s="1" customFormat="1" ht="17.399999999999999">
      <c r="C3" s="39"/>
      <c r="D3" s="39"/>
      <c r="E3" s="3"/>
      <c r="I3" s="227" t="s">
        <v>2</v>
      </c>
      <c r="J3" s="227"/>
    </row>
    <row r="4" spans="1:10" s="1" customFormat="1" ht="17.399999999999999">
      <c r="C4" s="39"/>
      <c r="D4" s="39"/>
      <c r="E4" s="3"/>
      <c r="I4" s="227" t="s">
        <v>174</v>
      </c>
      <c r="J4" s="227"/>
    </row>
    <row r="5" spans="1:10" s="1" customFormat="1" ht="17.399999999999999">
      <c r="C5" s="39"/>
      <c r="D5" s="39"/>
      <c r="E5" s="3"/>
      <c r="I5" s="227" t="s">
        <v>463</v>
      </c>
      <c r="J5" s="227"/>
    </row>
    <row r="6" spans="1:10" s="1" customFormat="1" ht="17.399999999999999">
      <c r="C6" s="39"/>
      <c r="D6" s="39"/>
      <c r="E6" s="3"/>
      <c r="I6" s="227" t="s">
        <v>5</v>
      </c>
      <c r="J6" s="227"/>
    </row>
    <row r="7" spans="1:10" s="1" customFormat="1" ht="25.5" customHeight="1">
      <c r="C7" s="39"/>
      <c r="D7" s="39"/>
      <c r="E7" s="3"/>
      <c r="I7" s="2"/>
      <c r="J7" s="32"/>
    </row>
    <row r="8" spans="1:10" s="1" customFormat="1" ht="69" customHeight="1">
      <c r="A8" s="228" t="s">
        <v>464</v>
      </c>
      <c r="B8" s="228"/>
      <c r="C8" s="228"/>
      <c r="D8" s="228"/>
      <c r="E8" s="228"/>
      <c r="F8" s="228"/>
      <c r="G8" s="228"/>
      <c r="H8" s="228"/>
      <c r="I8" s="228"/>
      <c r="J8" s="228"/>
    </row>
    <row r="9" spans="1:10" s="1" customFormat="1" ht="26.25" customHeight="1">
      <c r="A9" s="4"/>
      <c r="B9" s="4"/>
      <c r="C9" s="5"/>
      <c r="D9" s="5"/>
      <c r="E9" s="5"/>
      <c r="F9" s="4"/>
      <c r="G9" s="4"/>
      <c r="H9" s="4"/>
      <c r="I9" s="5"/>
      <c r="J9" s="6"/>
    </row>
    <row r="10" spans="1:10" s="1" customFormat="1" ht="67.5" customHeight="1">
      <c r="A10" s="315" t="s">
        <v>7</v>
      </c>
      <c r="B10" s="315"/>
      <c r="C10" s="315"/>
      <c r="D10" s="315"/>
      <c r="E10" s="310" t="s">
        <v>8</v>
      </c>
      <c r="F10" s="311"/>
      <c r="G10" s="11" t="s">
        <v>9</v>
      </c>
      <c r="H10" s="11" t="s">
        <v>10</v>
      </c>
      <c r="I10" s="63" t="s">
        <v>11</v>
      </c>
      <c r="J10" s="33" t="s">
        <v>12</v>
      </c>
    </row>
    <row r="11" spans="1:10" s="1" customFormat="1" ht="63" customHeight="1">
      <c r="A11" s="313" t="s">
        <v>13</v>
      </c>
      <c r="B11" s="314"/>
      <c r="C11" s="314"/>
      <c r="D11" s="289"/>
      <c r="E11" s="313"/>
      <c r="F11" s="289"/>
      <c r="G11" s="14"/>
      <c r="H11" s="14"/>
      <c r="I11" s="15" t="e">
        <f>+H11/G11</f>
        <v>#DIV/0!</v>
      </c>
      <c r="J11" s="16"/>
    </row>
    <row r="12" spans="1:10" s="1" customFormat="1" ht="66.75" customHeight="1">
      <c r="A12" s="313" t="s">
        <v>176</v>
      </c>
      <c r="B12" s="314"/>
      <c r="C12" s="314"/>
      <c r="D12" s="289"/>
      <c r="E12" s="313"/>
      <c r="F12" s="289"/>
      <c r="G12" s="14"/>
      <c r="H12" s="14"/>
      <c r="I12" s="15" t="e">
        <f>+H12/G12</f>
        <v>#DIV/0!</v>
      </c>
      <c r="J12" s="16"/>
    </row>
    <row r="13" spans="1:10" s="1" customFormat="1" ht="66.75" customHeight="1">
      <c r="A13" s="313" t="s">
        <v>15</v>
      </c>
      <c r="B13" s="314"/>
      <c r="C13" s="314"/>
      <c r="D13" s="289"/>
      <c r="E13" s="313"/>
      <c r="F13" s="289"/>
      <c r="G13" s="14"/>
      <c r="H13" s="14"/>
      <c r="I13" s="15" t="e">
        <f>+H13/G13</f>
        <v>#DIV/0!</v>
      </c>
      <c r="J13" s="16"/>
    </row>
    <row r="14" spans="1:10" s="1" customFormat="1" ht="66.75" customHeight="1">
      <c r="A14" s="296" t="s">
        <v>16</v>
      </c>
      <c r="B14" s="296"/>
      <c r="C14" s="296"/>
      <c r="D14" s="296"/>
      <c r="E14" s="313"/>
      <c r="F14" s="289"/>
      <c r="G14" s="14"/>
      <c r="H14" s="14"/>
      <c r="I14" s="15" t="e">
        <f t="shared" ref="I14:I15" si="0">+H14/G14</f>
        <v>#DIV/0!</v>
      </c>
      <c r="J14" s="16"/>
    </row>
    <row r="15" spans="1:10" s="1" customFormat="1" ht="66.75" customHeight="1">
      <c r="A15" s="296" t="s">
        <v>18</v>
      </c>
      <c r="B15" s="296"/>
      <c r="C15" s="296"/>
      <c r="D15" s="296"/>
      <c r="E15" s="313"/>
      <c r="F15" s="289"/>
      <c r="G15" s="14"/>
      <c r="H15" s="14"/>
      <c r="I15" s="15" t="e">
        <f t="shared" si="0"/>
        <v>#DIV/0!</v>
      </c>
      <c r="J15" s="16"/>
    </row>
    <row r="16" spans="1:10" s="1" customFormat="1" ht="51.75" customHeight="1">
      <c r="A16" s="20" t="s">
        <v>20</v>
      </c>
      <c r="B16" s="11" t="s">
        <v>271</v>
      </c>
      <c r="C16" s="13" t="s">
        <v>9</v>
      </c>
      <c r="D16" s="13" t="s">
        <v>10</v>
      </c>
      <c r="E16" s="12" t="s">
        <v>11</v>
      </c>
      <c r="F16" s="310" t="s">
        <v>377</v>
      </c>
      <c r="G16" s="378"/>
      <c r="H16" s="311"/>
      <c r="I16" s="13" t="s">
        <v>10</v>
      </c>
      <c r="J16" s="33" t="s">
        <v>12</v>
      </c>
    </row>
    <row r="17" spans="1:10" s="1" customFormat="1" ht="24" customHeight="1">
      <c r="A17" s="379" t="s">
        <v>273</v>
      </c>
      <c r="B17" s="380"/>
      <c r="C17" s="380"/>
      <c r="D17" s="380"/>
      <c r="E17" s="380"/>
      <c r="F17" s="380"/>
      <c r="G17" s="380"/>
      <c r="H17" s="380"/>
      <c r="I17" s="380"/>
      <c r="J17" s="381"/>
    </row>
    <row r="18" spans="1:10" s="1" customFormat="1" ht="32.25" customHeight="1">
      <c r="A18" s="370" t="s">
        <v>465</v>
      </c>
      <c r="B18" s="219" t="s">
        <v>466</v>
      </c>
      <c r="C18" s="363"/>
      <c r="D18" s="364" t="e">
        <f>I19/I18*100</f>
        <v>#DIV/0!</v>
      </c>
      <c r="E18" s="365" t="e">
        <f>D18/C18</f>
        <v>#DIV/0!</v>
      </c>
      <c r="F18" s="233" t="s">
        <v>467</v>
      </c>
      <c r="G18" s="234"/>
      <c r="H18" s="235"/>
      <c r="I18" s="31"/>
      <c r="J18" s="420"/>
    </row>
    <row r="19" spans="1:10" s="1" customFormat="1" ht="32.25" customHeight="1">
      <c r="A19" s="371"/>
      <c r="B19" s="219"/>
      <c r="C19" s="363"/>
      <c r="D19" s="364"/>
      <c r="E19" s="365"/>
      <c r="F19" s="233" t="s">
        <v>468</v>
      </c>
      <c r="G19" s="234"/>
      <c r="H19" s="235"/>
      <c r="I19" s="31"/>
      <c r="J19" s="420"/>
    </row>
    <row r="20" spans="1:10" s="1" customFormat="1" ht="46.5" customHeight="1">
      <c r="A20" s="371"/>
      <c r="B20" s="219"/>
      <c r="C20" s="363"/>
      <c r="D20" s="364"/>
      <c r="E20" s="365"/>
      <c r="F20" s="233" t="s">
        <v>469</v>
      </c>
      <c r="G20" s="234"/>
      <c r="H20" s="235"/>
      <c r="I20" s="31"/>
      <c r="J20" s="420"/>
    </row>
    <row r="21" spans="1:10" s="1" customFormat="1" ht="49.5" customHeight="1">
      <c r="A21" s="371"/>
      <c r="B21" s="219"/>
      <c r="C21" s="363"/>
      <c r="D21" s="364"/>
      <c r="E21" s="365"/>
      <c r="F21" s="233" t="s">
        <v>470</v>
      </c>
      <c r="G21" s="234"/>
      <c r="H21" s="235"/>
      <c r="I21" s="31"/>
      <c r="J21" s="420"/>
    </row>
    <row r="22" spans="1:10" s="1" customFormat="1" ht="67.5" customHeight="1">
      <c r="A22" s="382"/>
      <c r="B22" s="219"/>
      <c r="C22" s="363"/>
      <c r="D22" s="364"/>
      <c r="E22" s="365"/>
      <c r="F22" s="233" t="s">
        <v>471</v>
      </c>
      <c r="G22" s="234"/>
      <c r="H22" s="235"/>
      <c r="I22" s="31"/>
      <c r="J22" s="420"/>
    </row>
    <row r="23" spans="1:10" s="1" customFormat="1" ht="22.5" customHeight="1">
      <c r="A23" s="382"/>
      <c r="B23" s="260" t="s">
        <v>472</v>
      </c>
      <c r="C23" s="363"/>
      <c r="D23" s="364" t="e">
        <f>I26/I25*100</f>
        <v>#DIV/0!</v>
      </c>
      <c r="E23" s="365" t="e">
        <f>D23/C23</f>
        <v>#DIV/0!</v>
      </c>
      <c r="F23" s="233" t="s">
        <v>473</v>
      </c>
      <c r="G23" s="234"/>
      <c r="H23" s="235"/>
      <c r="I23" s="31"/>
      <c r="J23" s="420"/>
    </row>
    <row r="24" spans="1:10" s="1" customFormat="1" ht="32.25" customHeight="1">
      <c r="A24" s="382"/>
      <c r="B24" s="261"/>
      <c r="C24" s="363"/>
      <c r="D24" s="364"/>
      <c r="E24" s="365"/>
      <c r="F24" s="233" t="s">
        <v>474</v>
      </c>
      <c r="G24" s="234"/>
      <c r="H24" s="235"/>
      <c r="I24" s="31"/>
      <c r="J24" s="420"/>
    </row>
    <row r="25" spans="1:10" s="1" customFormat="1" ht="32.25" customHeight="1">
      <c r="A25" s="382"/>
      <c r="B25" s="261"/>
      <c r="C25" s="363"/>
      <c r="D25" s="364"/>
      <c r="E25" s="365"/>
      <c r="F25" s="233" t="s">
        <v>475</v>
      </c>
      <c r="G25" s="234"/>
      <c r="H25" s="235"/>
      <c r="I25" s="31"/>
      <c r="J25" s="420"/>
    </row>
    <row r="26" spans="1:10" s="1" customFormat="1" ht="25.5" customHeight="1">
      <c r="A26" s="382"/>
      <c r="B26" s="261"/>
      <c r="C26" s="363"/>
      <c r="D26" s="364"/>
      <c r="E26" s="365"/>
      <c r="F26" s="233" t="s">
        <v>476</v>
      </c>
      <c r="G26" s="234"/>
      <c r="H26" s="235"/>
      <c r="I26" s="31"/>
      <c r="J26" s="420"/>
    </row>
    <row r="27" spans="1:10" s="1" customFormat="1" ht="82.5" customHeight="1">
      <c r="A27" s="382"/>
      <c r="B27" s="261"/>
      <c r="C27" s="363"/>
      <c r="D27" s="364"/>
      <c r="E27" s="365"/>
      <c r="F27" s="233" t="s">
        <v>477</v>
      </c>
      <c r="G27" s="234"/>
      <c r="H27" s="235"/>
      <c r="I27" s="31"/>
      <c r="J27" s="420"/>
    </row>
    <row r="28" spans="1:10" s="1" customFormat="1" ht="79.5" customHeight="1">
      <c r="A28" s="382"/>
      <c r="B28" s="262"/>
      <c r="C28" s="363"/>
      <c r="D28" s="364"/>
      <c r="E28" s="365"/>
      <c r="F28" s="233" t="s">
        <v>478</v>
      </c>
      <c r="G28" s="234"/>
      <c r="H28" s="235"/>
      <c r="I28" s="31"/>
      <c r="J28" s="420"/>
    </row>
    <row r="29" spans="1:10" s="1" customFormat="1" ht="51.75" customHeight="1">
      <c r="A29" s="382"/>
      <c r="B29" s="219" t="s">
        <v>479</v>
      </c>
      <c r="C29" s="363"/>
      <c r="D29" s="394"/>
      <c r="E29" s="365" t="e">
        <f>D29/C29</f>
        <v>#DIV/0!</v>
      </c>
      <c r="F29" s="233" t="s">
        <v>480</v>
      </c>
      <c r="G29" s="234"/>
      <c r="H29" s="235"/>
      <c r="I29" s="31"/>
      <c r="J29" s="420"/>
    </row>
    <row r="30" spans="1:10" s="1" customFormat="1" ht="94.5" customHeight="1">
      <c r="A30" s="382"/>
      <c r="B30" s="219"/>
      <c r="C30" s="363"/>
      <c r="D30" s="394"/>
      <c r="E30" s="365"/>
      <c r="F30" s="233" t="s">
        <v>481</v>
      </c>
      <c r="G30" s="234"/>
      <c r="H30" s="235"/>
      <c r="I30" s="31"/>
      <c r="J30" s="420"/>
    </row>
    <row r="31" spans="1:10" s="1" customFormat="1" ht="69" customHeight="1">
      <c r="A31" s="370" t="s">
        <v>482</v>
      </c>
      <c r="B31" s="21" t="s">
        <v>483</v>
      </c>
      <c r="C31" s="52"/>
      <c r="D31" s="31"/>
      <c r="E31" s="53" t="e">
        <f>D31/C31</f>
        <v>#DIV/0!</v>
      </c>
      <c r="F31" s="233" t="s">
        <v>484</v>
      </c>
      <c r="G31" s="234"/>
      <c r="H31" s="235"/>
      <c r="I31" s="17"/>
      <c r="J31" s="50"/>
    </row>
    <row r="32" spans="1:10" s="1" customFormat="1" ht="78.75" customHeight="1">
      <c r="A32" s="382"/>
      <c r="B32" s="219" t="s">
        <v>485</v>
      </c>
      <c r="C32" s="433"/>
      <c r="D32" s="434"/>
      <c r="E32" s="435" t="e">
        <f>D32/C32</f>
        <v>#DIV/0!</v>
      </c>
      <c r="F32" s="233" t="s">
        <v>486</v>
      </c>
      <c r="G32" s="234"/>
      <c r="H32" s="235"/>
      <c r="I32" s="31"/>
      <c r="J32" s="420"/>
    </row>
    <row r="33" spans="1:10" s="1" customFormat="1" ht="29.25" customHeight="1">
      <c r="A33" s="382"/>
      <c r="B33" s="219"/>
      <c r="C33" s="433"/>
      <c r="D33" s="434"/>
      <c r="E33" s="435"/>
      <c r="F33" s="233" t="s">
        <v>416</v>
      </c>
      <c r="G33" s="234"/>
      <c r="H33" s="235"/>
      <c r="I33" s="31"/>
      <c r="J33" s="420"/>
    </row>
    <row r="34" spans="1:10" s="1" customFormat="1" ht="32.25" customHeight="1">
      <c r="A34" s="382"/>
      <c r="B34" s="219"/>
      <c r="C34" s="433"/>
      <c r="D34" s="434"/>
      <c r="E34" s="435"/>
      <c r="F34" s="233" t="s">
        <v>487</v>
      </c>
      <c r="G34" s="234"/>
      <c r="H34" s="235"/>
      <c r="I34" s="31"/>
      <c r="J34" s="420"/>
    </row>
    <row r="35" spans="1:10" s="1" customFormat="1" ht="55.5" customHeight="1">
      <c r="A35" s="370" t="s">
        <v>448</v>
      </c>
      <c r="B35" s="21" t="s">
        <v>216</v>
      </c>
      <c r="C35" s="47"/>
      <c r="D35" s="17"/>
      <c r="E35" s="49" t="e">
        <f>D35/C35</f>
        <v>#DIV/0!</v>
      </c>
      <c r="F35" s="335" t="s">
        <v>62</v>
      </c>
      <c r="G35" s="336"/>
      <c r="H35" s="337"/>
      <c r="I35" s="349"/>
      <c r="J35" s="421"/>
    </row>
    <row r="36" spans="1:10" s="1" customFormat="1" ht="48" customHeight="1">
      <c r="A36" s="371"/>
      <c r="B36" s="62" t="s">
        <v>63</v>
      </c>
      <c r="C36" s="47"/>
      <c r="D36" s="17"/>
      <c r="E36" s="49" t="e">
        <f t="shared" ref="E36:E37" si="1">D36/C36</f>
        <v>#DIV/0!</v>
      </c>
      <c r="F36" s="338"/>
      <c r="G36" s="339"/>
      <c r="H36" s="340"/>
      <c r="I36" s="350"/>
      <c r="J36" s="422"/>
    </row>
    <row r="37" spans="1:10" s="1" customFormat="1" ht="54" customHeight="1">
      <c r="A37" s="371"/>
      <c r="B37" s="62" t="s">
        <v>64</v>
      </c>
      <c r="C37" s="47"/>
      <c r="D37" s="17"/>
      <c r="E37" s="49" t="e">
        <f t="shared" si="1"/>
        <v>#DIV/0!</v>
      </c>
      <c r="F37" s="341"/>
      <c r="G37" s="342"/>
      <c r="H37" s="343"/>
      <c r="I37" s="351"/>
      <c r="J37" s="423"/>
    </row>
    <row r="38" spans="1:10" s="1" customFormat="1" ht="53.25" customHeight="1">
      <c r="A38" s="371"/>
      <c r="B38" s="21" t="s">
        <v>65</v>
      </c>
      <c r="C38" s="47"/>
      <c r="D38" s="17"/>
      <c r="E38" s="49" t="e">
        <f>D38/C38</f>
        <v>#DIV/0!</v>
      </c>
      <c r="F38" s="203" t="s">
        <v>66</v>
      </c>
      <c r="G38" s="203"/>
      <c r="H38" s="203"/>
      <c r="I38" s="17"/>
      <c r="J38" s="50"/>
    </row>
    <row r="39" spans="1:10" s="1" customFormat="1" ht="43.2">
      <c r="A39" s="371"/>
      <c r="B39" s="22" t="s">
        <v>488</v>
      </c>
      <c r="C39" s="47"/>
      <c r="D39" s="17"/>
      <c r="E39" s="49" t="e">
        <f>D39/C39</f>
        <v>#DIV/0!</v>
      </c>
      <c r="F39" s="233" t="s">
        <v>220</v>
      </c>
      <c r="G39" s="234"/>
      <c r="H39" s="235"/>
      <c r="I39" s="17"/>
      <c r="J39" s="50"/>
    </row>
    <row r="40" spans="1:10" s="1" customFormat="1" ht="63" customHeight="1">
      <c r="A40" s="371"/>
      <c r="B40" s="22" t="s">
        <v>489</v>
      </c>
      <c r="C40" s="47"/>
      <c r="D40" s="17"/>
      <c r="E40" s="49" t="e">
        <f>D40/C40</f>
        <v>#DIV/0!</v>
      </c>
      <c r="F40" s="233" t="s">
        <v>222</v>
      </c>
      <c r="G40" s="234"/>
      <c r="H40" s="235"/>
      <c r="I40" s="17"/>
      <c r="J40" s="50"/>
    </row>
    <row r="41" spans="1:10" s="1" customFormat="1" ht="32.25" customHeight="1">
      <c r="A41" s="370" t="s">
        <v>490</v>
      </c>
      <c r="B41" s="219" t="s">
        <v>491</v>
      </c>
      <c r="C41" s="363"/>
      <c r="D41" s="364" t="e">
        <f>(I42+I46)/I41*100</f>
        <v>#DIV/0!</v>
      </c>
      <c r="E41" s="365" t="e">
        <f>D41/C41</f>
        <v>#DIV/0!</v>
      </c>
      <c r="F41" s="233" t="s">
        <v>492</v>
      </c>
      <c r="G41" s="234"/>
      <c r="H41" s="235"/>
      <c r="I41" s="17"/>
      <c r="J41" s="420"/>
    </row>
    <row r="42" spans="1:10" s="1" customFormat="1" ht="32.25" customHeight="1">
      <c r="A42" s="371"/>
      <c r="B42" s="219"/>
      <c r="C42" s="363"/>
      <c r="D42" s="364"/>
      <c r="E42" s="365"/>
      <c r="F42" s="233" t="s">
        <v>493</v>
      </c>
      <c r="G42" s="234"/>
      <c r="H42" s="235"/>
      <c r="I42" s="17"/>
      <c r="J42" s="420"/>
    </row>
    <row r="43" spans="1:10" s="1" customFormat="1" ht="28.5" customHeight="1">
      <c r="A43" s="371"/>
      <c r="B43" s="219"/>
      <c r="C43" s="363"/>
      <c r="D43" s="364"/>
      <c r="E43" s="365"/>
      <c r="F43" s="233" t="s">
        <v>188</v>
      </c>
      <c r="G43" s="234"/>
      <c r="H43" s="235"/>
      <c r="I43" s="17"/>
      <c r="J43" s="420"/>
    </row>
    <row r="44" spans="1:10" s="1" customFormat="1" ht="32.25" customHeight="1">
      <c r="A44" s="371"/>
      <c r="B44" s="219"/>
      <c r="C44" s="363"/>
      <c r="D44" s="364"/>
      <c r="E44" s="365"/>
      <c r="F44" s="233" t="s">
        <v>189</v>
      </c>
      <c r="G44" s="234"/>
      <c r="H44" s="235"/>
      <c r="I44" s="17"/>
      <c r="J44" s="420"/>
    </row>
    <row r="45" spans="1:10" s="1" customFormat="1" ht="46.5" customHeight="1">
      <c r="A45" s="371"/>
      <c r="B45" s="219"/>
      <c r="C45" s="363"/>
      <c r="D45" s="364"/>
      <c r="E45" s="365"/>
      <c r="F45" s="233" t="s">
        <v>494</v>
      </c>
      <c r="G45" s="234"/>
      <c r="H45" s="235"/>
      <c r="I45" s="17"/>
      <c r="J45" s="420"/>
    </row>
    <row r="46" spans="1:10" s="1" customFormat="1" ht="46.5" customHeight="1">
      <c r="A46" s="371"/>
      <c r="B46" s="219"/>
      <c r="C46" s="363"/>
      <c r="D46" s="364"/>
      <c r="E46" s="365"/>
      <c r="F46" s="233" t="s">
        <v>495</v>
      </c>
      <c r="G46" s="234"/>
      <c r="H46" s="235"/>
      <c r="I46" s="17"/>
      <c r="J46" s="420"/>
    </row>
    <row r="47" spans="1:10" s="1" customFormat="1" ht="32.25" customHeight="1">
      <c r="A47" s="371"/>
      <c r="B47" s="219"/>
      <c r="C47" s="363"/>
      <c r="D47" s="364"/>
      <c r="E47" s="365"/>
      <c r="F47" s="233" t="s">
        <v>496</v>
      </c>
      <c r="G47" s="234"/>
      <c r="H47" s="235"/>
      <c r="I47" s="17"/>
      <c r="J47" s="420"/>
    </row>
    <row r="48" spans="1:10" s="1" customFormat="1" ht="32.25" customHeight="1">
      <c r="A48" s="371"/>
      <c r="B48" s="219"/>
      <c r="C48" s="363"/>
      <c r="D48" s="364"/>
      <c r="E48" s="365"/>
      <c r="F48" s="233" t="s">
        <v>497</v>
      </c>
      <c r="G48" s="234"/>
      <c r="H48" s="235"/>
      <c r="I48" s="17"/>
      <c r="J48" s="420"/>
    </row>
    <row r="49" spans="1:10" s="1" customFormat="1" ht="32.25" customHeight="1">
      <c r="A49" s="371"/>
      <c r="B49" s="219" t="s">
        <v>498</v>
      </c>
      <c r="C49" s="363"/>
      <c r="D49" s="390">
        <f>SUM(I49:I52)</f>
        <v>0</v>
      </c>
      <c r="E49" s="365" t="e">
        <f>D49/C49</f>
        <v>#DIV/0!</v>
      </c>
      <c r="F49" s="233" t="s">
        <v>499</v>
      </c>
      <c r="G49" s="234"/>
      <c r="H49" s="235"/>
      <c r="I49" s="17"/>
      <c r="J49" s="420"/>
    </row>
    <row r="50" spans="1:10" s="1" customFormat="1" ht="30" customHeight="1">
      <c r="A50" s="371"/>
      <c r="B50" s="219"/>
      <c r="C50" s="363"/>
      <c r="D50" s="390"/>
      <c r="E50" s="365"/>
      <c r="F50" s="233" t="s">
        <v>196</v>
      </c>
      <c r="G50" s="234"/>
      <c r="H50" s="235"/>
      <c r="I50" s="17"/>
      <c r="J50" s="420"/>
    </row>
    <row r="51" spans="1:10" s="1" customFormat="1" ht="27" customHeight="1">
      <c r="A51" s="371"/>
      <c r="B51" s="219"/>
      <c r="C51" s="363"/>
      <c r="D51" s="390"/>
      <c r="E51" s="365"/>
      <c r="F51" s="233" t="s">
        <v>197</v>
      </c>
      <c r="G51" s="234"/>
      <c r="H51" s="235"/>
      <c r="I51" s="17"/>
      <c r="J51" s="420"/>
    </row>
    <row r="52" spans="1:10" s="1" customFormat="1" ht="25.5" customHeight="1">
      <c r="A52" s="371"/>
      <c r="B52" s="219"/>
      <c r="C52" s="363"/>
      <c r="D52" s="390"/>
      <c r="E52" s="365"/>
      <c r="F52" s="233" t="s">
        <v>198</v>
      </c>
      <c r="G52" s="234"/>
      <c r="H52" s="235"/>
      <c r="I52" s="17"/>
      <c r="J52" s="420"/>
    </row>
    <row r="53" spans="1:10" s="1" customFormat="1" ht="27.75" customHeight="1">
      <c r="A53" s="371"/>
      <c r="B53" s="219" t="s">
        <v>500</v>
      </c>
      <c r="C53" s="363"/>
      <c r="D53" s="364" t="e">
        <f>I55/I41*100</f>
        <v>#DIV/0!</v>
      </c>
      <c r="E53" s="365" t="e">
        <f>C53/D53</f>
        <v>#DIV/0!</v>
      </c>
      <c r="F53" s="233" t="s">
        <v>501</v>
      </c>
      <c r="G53" s="234"/>
      <c r="H53" s="235"/>
      <c r="I53" s="17"/>
      <c r="J53" s="420"/>
    </row>
    <row r="54" spans="1:10" s="1" customFormat="1" ht="24.75" customHeight="1">
      <c r="A54" s="371"/>
      <c r="B54" s="219"/>
      <c r="C54" s="363"/>
      <c r="D54" s="364"/>
      <c r="E54" s="365"/>
      <c r="F54" s="233" t="s">
        <v>208</v>
      </c>
      <c r="G54" s="234"/>
      <c r="H54" s="235"/>
      <c r="I54" s="17"/>
      <c r="J54" s="420"/>
    </row>
    <row r="55" spans="1:10" s="1" customFormat="1" ht="60.75" customHeight="1">
      <c r="A55" s="371"/>
      <c r="B55" s="219"/>
      <c r="C55" s="363"/>
      <c r="D55" s="364"/>
      <c r="E55" s="365"/>
      <c r="F55" s="233" t="s">
        <v>502</v>
      </c>
      <c r="G55" s="234"/>
      <c r="H55" s="235"/>
      <c r="I55" s="17"/>
      <c r="J55" s="420"/>
    </row>
    <row r="56" spans="1:10" s="1" customFormat="1" ht="32.25" customHeight="1">
      <c r="A56" s="370" t="s">
        <v>503</v>
      </c>
      <c r="B56" s="219" t="s">
        <v>504</v>
      </c>
      <c r="C56" s="363"/>
      <c r="D56" s="364" t="e">
        <f>I58/I56</f>
        <v>#DIV/0!</v>
      </c>
      <c r="E56" s="365" t="e">
        <f>D56/C56</f>
        <v>#DIV/0!</v>
      </c>
      <c r="F56" s="233" t="s">
        <v>225</v>
      </c>
      <c r="G56" s="234"/>
      <c r="H56" s="235"/>
      <c r="I56" s="31"/>
      <c r="J56" s="420"/>
    </row>
    <row r="57" spans="1:10" s="1" customFormat="1" ht="32.25" customHeight="1">
      <c r="A57" s="371"/>
      <c r="B57" s="219"/>
      <c r="C57" s="363"/>
      <c r="D57" s="364"/>
      <c r="E57" s="365"/>
      <c r="F57" s="233" t="s">
        <v>505</v>
      </c>
      <c r="G57" s="234"/>
      <c r="H57" s="235"/>
      <c r="I57" s="31"/>
      <c r="J57" s="420"/>
    </row>
    <row r="58" spans="1:10" s="1" customFormat="1" ht="32.25" customHeight="1">
      <c r="A58" s="382"/>
      <c r="B58" s="219"/>
      <c r="C58" s="363"/>
      <c r="D58" s="364"/>
      <c r="E58" s="365"/>
      <c r="F58" s="233" t="s">
        <v>227</v>
      </c>
      <c r="G58" s="234"/>
      <c r="H58" s="235"/>
      <c r="I58" s="31"/>
      <c r="J58" s="420"/>
    </row>
    <row r="59" spans="1:10" s="1" customFormat="1" ht="49.5" customHeight="1">
      <c r="A59" s="382"/>
      <c r="B59" s="219"/>
      <c r="C59" s="363"/>
      <c r="D59" s="364"/>
      <c r="E59" s="365"/>
      <c r="F59" s="233" t="s">
        <v>506</v>
      </c>
      <c r="G59" s="234"/>
      <c r="H59" s="235"/>
      <c r="I59" s="31"/>
      <c r="J59" s="420"/>
    </row>
    <row r="60" spans="1:10" s="1" customFormat="1" ht="49.5" customHeight="1">
      <c r="A60" s="382"/>
      <c r="B60" s="219"/>
      <c r="C60" s="363"/>
      <c r="D60" s="364"/>
      <c r="E60" s="365"/>
      <c r="F60" s="233" t="s">
        <v>507</v>
      </c>
      <c r="G60" s="234"/>
      <c r="H60" s="235"/>
      <c r="I60" s="31"/>
      <c r="J60" s="420"/>
    </row>
    <row r="61" spans="1:10" s="1" customFormat="1" ht="77.25" customHeight="1">
      <c r="A61" s="382"/>
      <c r="B61" s="219"/>
      <c r="C61" s="363"/>
      <c r="D61" s="364"/>
      <c r="E61" s="365"/>
      <c r="F61" s="233" t="s">
        <v>230</v>
      </c>
      <c r="G61" s="234"/>
      <c r="H61" s="235"/>
      <c r="I61" s="31"/>
      <c r="J61" s="420"/>
    </row>
    <row r="62" spans="1:10" s="1" customFormat="1" ht="95.25" customHeight="1">
      <c r="A62" s="370" t="s">
        <v>508</v>
      </c>
      <c r="B62" s="219" t="s">
        <v>431</v>
      </c>
      <c r="C62" s="363"/>
      <c r="D62" s="390">
        <f>+I62:I63+D39+D35+I73</f>
        <v>0</v>
      </c>
      <c r="E62" s="365" t="e">
        <f>D62/C62</f>
        <v>#DIV/0!</v>
      </c>
      <c r="F62" s="233" t="s">
        <v>509</v>
      </c>
      <c r="G62" s="234"/>
      <c r="H62" s="235"/>
      <c r="I62" s="31"/>
      <c r="J62" s="420"/>
    </row>
    <row r="63" spans="1:10" s="1" customFormat="1" ht="63" customHeight="1">
      <c r="A63" s="371"/>
      <c r="B63" s="219"/>
      <c r="C63" s="363"/>
      <c r="D63" s="390"/>
      <c r="E63" s="365"/>
      <c r="F63" s="233" t="s">
        <v>510</v>
      </c>
      <c r="G63" s="234"/>
      <c r="H63" s="235"/>
      <c r="I63" s="31"/>
      <c r="J63" s="420"/>
    </row>
    <row r="64" spans="1:10" s="1" customFormat="1" ht="62.25" customHeight="1">
      <c r="A64" s="382"/>
      <c r="B64" s="21" t="s">
        <v>31</v>
      </c>
      <c r="C64" s="47"/>
      <c r="D64" s="19">
        <f>SUM(I64+D38+D40+I75)</f>
        <v>0</v>
      </c>
      <c r="E64" s="49" t="e">
        <f>D64/C64</f>
        <v>#DIV/0!</v>
      </c>
      <c r="F64" s="233" t="s">
        <v>511</v>
      </c>
      <c r="G64" s="234"/>
      <c r="H64" s="235"/>
      <c r="I64" s="31"/>
      <c r="J64" s="50"/>
    </row>
    <row r="65" spans="1:10" s="1" customFormat="1" ht="30.75" customHeight="1">
      <c r="A65" s="382"/>
      <c r="B65" s="219" t="s">
        <v>512</v>
      </c>
      <c r="C65" s="363"/>
      <c r="D65" s="364" t="e">
        <f>I66/D62*100</f>
        <v>#DIV/0!</v>
      </c>
      <c r="E65" s="365" t="e">
        <f>D65/C65</f>
        <v>#DIV/0!</v>
      </c>
      <c r="F65" s="233" t="s">
        <v>36</v>
      </c>
      <c r="G65" s="234"/>
      <c r="H65" s="235"/>
      <c r="I65" s="31"/>
      <c r="J65" s="420"/>
    </row>
    <row r="66" spans="1:10" s="1" customFormat="1" ht="32.25" customHeight="1">
      <c r="A66" s="382"/>
      <c r="B66" s="219"/>
      <c r="C66" s="363"/>
      <c r="D66" s="364"/>
      <c r="E66" s="365"/>
      <c r="F66" s="233" t="s">
        <v>513</v>
      </c>
      <c r="G66" s="234"/>
      <c r="H66" s="235"/>
      <c r="I66" s="31"/>
      <c r="J66" s="420"/>
    </row>
    <row r="67" spans="1:10" s="1" customFormat="1" ht="32.25" customHeight="1">
      <c r="A67" s="446"/>
      <c r="B67" s="219"/>
      <c r="C67" s="363"/>
      <c r="D67" s="364"/>
      <c r="E67" s="365"/>
      <c r="F67" s="443" t="s">
        <v>514</v>
      </c>
      <c r="G67" s="444"/>
      <c r="H67" s="445"/>
      <c r="I67" s="31"/>
      <c r="J67" s="420"/>
    </row>
    <row r="68" spans="1:10" s="1" customFormat="1" ht="21" customHeight="1">
      <c r="A68" s="391" t="s">
        <v>67</v>
      </c>
      <c r="B68" s="392"/>
      <c r="C68" s="392"/>
      <c r="D68" s="392"/>
      <c r="E68" s="392"/>
      <c r="F68" s="392"/>
      <c r="G68" s="392"/>
      <c r="H68" s="392"/>
      <c r="I68" s="392"/>
      <c r="J68" s="393"/>
    </row>
    <row r="69" spans="1:10" s="1" customFormat="1" ht="25.5" customHeight="1">
      <c r="A69" s="370" t="s">
        <v>314</v>
      </c>
      <c r="B69" s="260" t="s">
        <v>69</v>
      </c>
      <c r="C69" s="436"/>
      <c r="D69" s="217">
        <f>SUM(I69:I70)</f>
        <v>0</v>
      </c>
      <c r="E69" s="440" t="e">
        <f>D69/C69</f>
        <v>#DIV/0!</v>
      </c>
      <c r="F69" s="233" t="s">
        <v>70</v>
      </c>
      <c r="G69" s="234"/>
      <c r="H69" s="235"/>
      <c r="I69" s="31"/>
      <c r="J69" s="424"/>
    </row>
    <row r="70" spans="1:10" s="1" customFormat="1" ht="33" customHeight="1">
      <c r="A70" s="371"/>
      <c r="B70" s="261"/>
      <c r="C70" s="437"/>
      <c r="D70" s="439"/>
      <c r="E70" s="441"/>
      <c r="F70" s="233" t="s">
        <v>71</v>
      </c>
      <c r="G70" s="234"/>
      <c r="H70" s="235"/>
      <c r="I70" s="31"/>
      <c r="J70" s="425"/>
    </row>
    <row r="71" spans="1:10" s="1" customFormat="1" ht="46.5" customHeight="1">
      <c r="A71" s="371"/>
      <c r="B71" s="261"/>
      <c r="C71" s="437"/>
      <c r="D71" s="439"/>
      <c r="E71" s="441"/>
      <c r="F71" s="233" t="s">
        <v>72</v>
      </c>
      <c r="G71" s="234"/>
      <c r="H71" s="235"/>
      <c r="I71" s="31"/>
      <c r="J71" s="425"/>
    </row>
    <row r="72" spans="1:10" s="1" customFormat="1" ht="27" customHeight="1">
      <c r="A72" s="371"/>
      <c r="B72" s="261"/>
      <c r="C72" s="437"/>
      <c r="D72" s="439"/>
      <c r="E72" s="441"/>
      <c r="F72" s="233" t="s">
        <v>315</v>
      </c>
      <c r="G72" s="234"/>
      <c r="H72" s="235"/>
      <c r="I72" s="31"/>
      <c r="J72" s="425"/>
    </row>
    <row r="73" spans="1:10" s="1" customFormat="1" ht="38.25" customHeight="1">
      <c r="A73" s="371"/>
      <c r="B73" s="261"/>
      <c r="C73" s="437"/>
      <c r="D73" s="439"/>
      <c r="E73" s="441"/>
      <c r="F73" s="233" t="s">
        <v>515</v>
      </c>
      <c r="G73" s="234"/>
      <c r="H73" s="235"/>
      <c r="I73" s="31"/>
      <c r="J73" s="425"/>
    </row>
    <row r="74" spans="1:10" s="1" customFormat="1" ht="38.25" customHeight="1">
      <c r="A74" s="371"/>
      <c r="B74" s="261"/>
      <c r="C74" s="437"/>
      <c r="D74" s="439"/>
      <c r="E74" s="441"/>
      <c r="F74" s="233" t="s">
        <v>246</v>
      </c>
      <c r="G74" s="234"/>
      <c r="H74" s="235"/>
      <c r="I74" s="31"/>
      <c r="J74" s="425"/>
    </row>
    <row r="75" spans="1:10" s="1" customFormat="1" ht="38.25" customHeight="1">
      <c r="A75" s="371"/>
      <c r="B75" s="262"/>
      <c r="C75" s="438"/>
      <c r="D75" s="218"/>
      <c r="E75" s="442"/>
      <c r="F75" s="233" t="s">
        <v>516</v>
      </c>
      <c r="G75" s="234"/>
      <c r="H75" s="235"/>
      <c r="I75" s="31"/>
      <c r="J75" s="426"/>
    </row>
    <row r="76" spans="1:10" s="1" customFormat="1" ht="51.75" customHeight="1">
      <c r="A76" s="371"/>
      <c r="B76" s="21" t="s">
        <v>73</v>
      </c>
      <c r="C76" s="47"/>
      <c r="D76" s="17"/>
      <c r="E76" s="49" t="e">
        <f>D76/C76</f>
        <v>#DIV/0!</v>
      </c>
      <c r="F76" s="233" t="s">
        <v>74</v>
      </c>
      <c r="G76" s="234"/>
      <c r="H76" s="235"/>
      <c r="I76" s="31"/>
      <c r="J76" s="50"/>
    </row>
    <row r="77" spans="1:10" s="1" customFormat="1" ht="51.75" customHeight="1">
      <c r="A77" s="371"/>
      <c r="B77" s="21" t="s">
        <v>75</v>
      </c>
      <c r="C77" s="47"/>
      <c r="D77" s="17"/>
      <c r="E77" s="49" t="e">
        <f>D77/C77</f>
        <v>#DIV/0!</v>
      </c>
      <c r="F77" s="326"/>
      <c r="G77" s="327"/>
      <c r="H77" s="327"/>
      <c r="I77" s="328"/>
      <c r="J77" s="50"/>
    </row>
    <row r="78" spans="1:10" s="1" customFormat="1" ht="39" customHeight="1">
      <c r="A78" s="371"/>
      <c r="B78" s="219" t="s">
        <v>517</v>
      </c>
      <c r="C78" s="363"/>
      <c r="D78" s="390">
        <f>SUM(I78:I79)</f>
        <v>0</v>
      </c>
      <c r="E78" s="365" t="e">
        <f>D78/C78</f>
        <v>#DIV/0!</v>
      </c>
      <c r="F78" s="233" t="s">
        <v>518</v>
      </c>
      <c r="G78" s="234"/>
      <c r="H78" s="235"/>
      <c r="I78" s="31"/>
      <c r="J78" s="420"/>
    </row>
    <row r="79" spans="1:10" s="1" customFormat="1" ht="39" customHeight="1">
      <c r="A79" s="383"/>
      <c r="B79" s="219"/>
      <c r="C79" s="363"/>
      <c r="D79" s="390"/>
      <c r="E79" s="365"/>
      <c r="F79" s="233" t="s">
        <v>519</v>
      </c>
      <c r="G79" s="234"/>
      <c r="H79" s="235"/>
      <c r="I79" s="31"/>
      <c r="J79" s="420"/>
    </row>
    <row r="80" spans="1:10" s="1" customFormat="1" ht="52.5" customHeight="1">
      <c r="A80" s="370" t="s">
        <v>317</v>
      </c>
      <c r="B80" s="21" t="s">
        <v>520</v>
      </c>
      <c r="C80" s="47"/>
      <c r="D80" s="17"/>
      <c r="E80" s="49" t="e">
        <f>D80/C80</f>
        <v>#DIV/0!</v>
      </c>
      <c r="F80" s="326"/>
      <c r="G80" s="327"/>
      <c r="H80" s="327"/>
      <c r="I80" s="328"/>
      <c r="J80" s="50"/>
    </row>
    <row r="81" spans="1:10" s="1" customFormat="1" ht="32.25" customHeight="1">
      <c r="A81" s="371"/>
      <c r="B81" s="303" t="s">
        <v>521</v>
      </c>
      <c r="C81" s="436"/>
      <c r="D81" s="447">
        <f>SUM(I81:I82)</f>
        <v>0</v>
      </c>
      <c r="E81" s="365" t="e">
        <f>D81/C81</f>
        <v>#DIV/0!</v>
      </c>
      <c r="F81" s="233" t="s">
        <v>522</v>
      </c>
      <c r="G81" s="234"/>
      <c r="H81" s="235"/>
      <c r="I81" s="31"/>
      <c r="J81" s="421"/>
    </row>
    <row r="82" spans="1:10" s="1" customFormat="1" ht="36" customHeight="1">
      <c r="A82" s="371"/>
      <c r="B82" s="304"/>
      <c r="C82" s="437"/>
      <c r="D82" s="448"/>
      <c r="E82" s="365"/>
      <c r="F82" s="233" t="s">
        <v>523</v>
      </c>
      <c r="G82" s="234"/>
      <c r="H82" s="235"/>
      <c r="I82" s="31"/>
      <c r="J82" s="422"/>
    </row>
    <row r="83" spans="1:10" s="1" customFormat="1" ht="32.25" customHeight="1">
      <c r="A83" s="371"/>
      <c r="B83" s="304"/>
      <c r="C83" s="437"/>
      <c r="D83" s="448"/>
      <c r="E83" s="365"/>
      <c r="F83" s="233" t="s">
        <v>524</v>
      </c>
      <c r="G83" s="234"/>
      <c r="H83" s="235"/>
      <c r="I83" s="31"/>
      <c r="J83" s="422"/>
    </row>
    <row r="84" spans="1:10" s="1" customFormat="1" ht="32.25" customHeight="1">
      <c r="A84" s="371"/>
      <c r="B84" s="304"/>
      <c r="C84" s="437"/>
      <c r="D84" s="448"/>
      <c r="E84" s="365"/>
      <c r="F84" s="233" t="s">
        <v>525</v>
      </c>
      <c r="G84" s="234"/>
      <c r="H84" s="235"/>
      <c r="I84" s="31"/>
      <c r="J84" s="422"/>
    </row>
    <row r="85" spans="1:10" s="1" customFormat="1" ht="49.5" customHeight="1">
      <c r="A85" s="371"/>
      <c r="B85" s="305"/>
      <c r="C85" s="438"/>
      <c r="D85" s="449"/>
      <c r="E85" s="365"/>
      <c r="F85" s="233" t="s">
        <v>526</v>
      </c>
      <c r="G85" s="234"/>
      <c r="H85" s="235"/>
      <c r="I85" s="31"/>
      <c r="J85" s="423"/>
    </row>
    <row r="86" spans="1:10" s="1" customFormat="1" ht="48.75" customHeight="1">
      <c r="A86" s="370" t="s">
        <v>321</v>
      </c>
      <c r="B86" s="219" t="s">
        <v>322</v>
      </c>
      <c r="C86" s="363"/>
      <c r="D86" s="394"/>
      <c r="E86" s="365" t="e">
        <f>D86/C86</f>
        <v>#DIV/0!</v>
      </c>
      <c r="F86" s="233" t="s">
        <v>88</v>
      </c>
      <c r="G86" s="234"/>
      <c r="H86" s="235"/>
      <c r="I86" s="31"/>
      <c r="J86" s="420"/>
    </row>
    <row r="87" spans="1:10" s="1" customFormat="1" ht="50.25" customHeight="1">
      <c r="A87" s="371"/>
      <c r="B87" s="219"/>
      <c r="C87" s="363"/>
      <c r="D87" s="394"/>
      <c r="E87" s="365"/>
      <c r="F87" s="233" t="s">
        <v>89</v>
      </c>
      <c r="G87" s="234"/>
      <c r="H87" s="235"/>
      <c r="I87" s="31"/>
      <c r="J87" s="420"/>
    </row>
    <row r="88" spans="1:10" s="1" customFormat="1" ht="40.5" customHeight="1">
      <c r="A88" s="371"/>
      <c r="B88" s="219"/>
      <c r="C88" s="363"/>
      <c r="D88" s="394"/>
      <c r="E88" s="365"/>
      <c r="F88" s="233" t="s">
        <v>90</v>
      </c>
      <c r="G88" s="234"/>
      <c r="H88" s="235"/>
      <c r="I88" s="31"/>
      <c r="J88" s="420"/>
    </row>
    <row r="89" spans="1:10" s="1" customFormat="1" ht="48" customHeight="1">
      <c r="A89" s="371"/>
      <c r="B89" s="219"/>
      <c r="C89" s="363"/>
      <c r="D89" s="394"/>
      <c r="E89" s="365"/>
      <c r="F89" s="233" t="s">
        <v>91</v>
      </c>
      <c r="G89" s="234"/>
      <c r="H89" s="235"/>
      <c r="I89" s="31"/>
      <c r="J89" s="420"/>
    </row>
    <row r="90" spans="1:10" s="1" customFormat="1" ht="51" customHeight="1">
      <c r="A90" s="371"/>
      <c r="B90" s="219"/>
      <c r="C90" s="363"/>
      <c r="D90" s="394"/>
      <c r="E90" s="365"/>
      <c r="F90" s="233" t="s">
        <v>92</v>
      </c>
      <c r="G90" s="234"/>
      <c r="H90" s="235"/>
      <c r="I90" s="31"/>
      <c r="J90" s="420"/>
    </row>
    <row r="91" spans="1:10" s="1" customFormat="1" ht="48" customHeight="1">
      <c r="A91" s="370" t="s">
        <v>324</v>
      </c>
      <c r="B91" s="219" t="s">
        <v>264</v>
      </c>
      <c r="C91" s="363"/>
      <c r="D91" s="394"/>
      <c r="E91" s="365" t="e">
        <f>D91/C91</f>
        <v>#DIV/0!</v>
      </c>
      <c r="F91" s="233" t="s">
        <v>527</v>
      </c>
      <c r="G91" s="234"/>
      <c r="H91" s="235"/>
      <c r="I91" s="31"/>
      <c r="J91" s="420"/>
    </row>
    <row r="92" spans="1:10" s="1" customFormat="1" ht="62.25" customHeight="1">
      <c r="A92" s="383"/>
      <c r="B92" s="219"/>
      <c r="C92" s="363"/>
      <c r="D92" s="394"/>
      <c r="E92" s="365"/>
      <c r="F92" s="233" t="s">
        <v>96</v>
      </c>
      <c r="G92" s="234"/>
      <c r="H92" s="235"/>
      <c r="I92" s="31"/>
      <c r="J92" s="420"/>
    </row>
    <row r="93" spans="1:10" s="1" customFormat="1" ht="108" customHeight="1">
      <c r="A93" s="18" t="s">
        <v>326</v>
      </c>
      <c r="B93" s="21" t="s">
        <v>528</v>
      </c>
      <c r="C93" s="47"/>
      <c r="D93" s="17"/>
      <c r="E93" s="49" t="e">
        <f>D93/C93</f>
        <v>#DIV/0!</v>
      </c>
      <c r="F93" s="326"/>
      <c r="G93" s="327"/>
      <c r="H93" s="327"/>
      <c r="I93" s="328"/>
      <c r="J93" s="50"/>
    </row>
    <row r="94" spans="1:10" s="1" customFormat="1" ht="22.5" customHeight="1">
      <c r="A94" s="284" t="s">
        <v>99</v>
      </c>
      <c r="B94" s="284"/>
      <c r="C94" s="284"/>
      <c r="D94" s="284"/>
      <c r="E94" s="284"/>
      <c r="F94" s="284"/>
      <c r="G94" s="284"/>
      <c r="H94" s="284"/>
      <c r="I94" s="284"/>
      <c r="J94" s="284"/>
    </row>
    <row r="95" spans="1:10" s="1" customFormat="1" ht="18">
      <c r="A95" s="187" t="s">
        <v>100</v>
      </c>
      <c r="B95" s="187"/>
      <c r="C95" s="187"/>
      <c r="D95" s="187"/>
      <c r="E95" s="187"/>
      <c r="F95" s="187"/>
      <c r="G95" s="187"/>
      <c r="H95" s="187"/>
      <c r="I95" s="187"/>
      <c r="J95" s="187"/>
    </row>
    <row r="96" spans="1:10" s="1" customFormat="1" ht="25.5" customHeight="1">
      <c r="A96" s="191" t="s">
        <v>101</v>
      </c>
      <c r="B96" s="189" t="s">
        <v>102</v>
      </c>
      <c r="C96" s="190"/>
      <c r="D96" s="206">
        <f>(I96-I102)*100/I96</f>
        <v>100</v>
      </c>
      <c r="E96" s="193" t="e">
        <f>+D96/C96</f>
        <v>#DIV/0!</v>
      </c>
      <c r="F96" s="266" t="s">
        <v>103</v>
      </c>
      <c r="G96" s="267"/>
      <c r="H96" s="268"/>
      <c r="I96" s="217">
        <f>I98+I100+1</f>
        <v>1</v>
      </c>
      <c r="J96" s="207"/>
    </row>
    <row r="97" spans="1:10" s="1" customFormat="1" ht="26.25" hidden="1" customHeight="1">
      <c r="A97" s="191"/>
      <c r="B97" s="189"/>
      <c r="C97" s="190"/>
      <c r="D97" s="206"/>
      <c r="E97" s="193"/>
      <c r="F97" s="272"/>
      <c r="G97" s="273"/>
      <c r="H97" s="274"/>
      <c r="I97" s="218"/>
      <c r="J97" s="207"/>
    </row>
    <row r="98" spans="1:10" s="1" customFormat="1" ht="33.75" customHeight="1">
      <c r="A98" s="191"/>
      <c r="B98" s="249" t="s">
        <v>104</v>
      </c>
      <c r="C98" s="251"/>
      <c r="D98" s="208" t="e">
        <f>I98/I100</f>
        <v>#DIV/0!</v>
      </c>
      <c r="E98" s="182" t="e">
        <f>C98/D98</f>
        <v>#DIV/0!</v>
      </c>
      <c r="F98" s="200" t="s">
        <v>267</v>
      </c>
      <c r="G98" s="200"/>
      <c r="H98" s="200"/>
      <c r="I98" s="17"/>
      <c r="J98" s="194"/>
    </row>
    <row r="99" spans="1:10" s="1" customFormat="1" ht="33.75" customHeight="1">
      <c r="A99" s="191"/>
      <c r="B99" s="256"/>
      <c r="C99" s="255"/>
      <c r="D99" s="209"/>
      <c r="E99" s="224"/>
      <c r="F99" s="200" t="s">
        <v>106</v>
      </c>
      <c r="G99" s="200"/>
      <c r="H99" s="200"/>
      <c r="I99" s="17"/>
      <c r="J99" s="195"/>
    </row>
    <row r="100" spans="1:10" s="1" customFormat="1" ht="33.75" customHeight="1">
      <c r="A100" s="191"/>
      <c r="B100" s="256"/>
      <c r="C100" s="255"/>
      <c r="D100" s="209"/>
      <c r="E100" s="224"/>
      <c r="F100" s="200" t="s">
        <v>107</v>
      </c>
      <c r="G100" s="200"/>
      <c r="H100" s="200"/>
      <c r="I100" s="17"/>
      <c r="J100" s="195"/>
    </row>
    <row r="101" spans="1:10" s="1" customFormat="1" ht="29.25" customHeight="1">
      <c r="A101" s="191"/>
      <c r="B101" s="256"/>
      <c r="C101" s="255"/>
      <c r="D101" s="209"/>
      <c r="E101" s="224"/>
      <c r="F101" s="200" t="s">
        <v>108</v>
      </c>
      <c r="G101" s="200"/>
      <c r="H101" s="200"/>
      <c r="I101" s="17"/>
      <c r="J101" s="195"/>
    </row>
    <row r="102" spans="1:10" s="1" customFormat="1" ht="29.25" customHeight="1">
      <c r="A102" s="191"/>
      <c r="B102" s="250"/>
      <c r="C102" s="252"/>
      <c r="D102" s="210"/>
      <c r="E102" s="183"/>
      <c r="F102" s="221" t="s">
        <v>109</v>
      </c>
      <c r="G102" s="222"/>
      <c r="H102" s="223"/>
      <c r="I102" s="17"/>
      <c r="J102" s="196"/>
    </row>
    <row r="103" spans="1:10" s="1" customFormat="1" ht="39.75" customHeight="1">
      <c r="A103" s="191"/>
      <c r="B103" s="189" t="s">
        <v>110</v>
      </c>
      <c r="C103" s="190"/>
      <c r="D103" s="188" t="e">
        <f>(I96-I103)/I103</f>
        <v>#DIV/0!</v>
      </c>
      <c r="E103" s="193" t="e">
        <f>D103/C103</f>
        <v>#DIV/0!</v>
      </c>
      <c r="F103" s="192" t="s">
        <v>111</v>
      </c>
      <c r="G103" s="192"/>
      <c r="H103" s="192"/>
      <c r="I103" s="17"/>
      <c r="J103" s="207"/>
    </row>
    <row r="104" spans="1:10" s="1" customFormat="1" ht="33.75" customHeight="1">
      <c r="A104" s="191"/>
      <c r="B104" s="189"/>
      <c r="C104" s="190"/>
      <c r="D104" s="188"/>
      <c r="E104" s="193"/>
      <c r="F104" s="192" t="s">
        <v>112</v>
      </c>
      <c r="G104" s="192"/>
      <c r="H104" s="192"/>
      <c r="I104" s="17"/>
      <c r="J104" s="207"/>
    </row>
    <row r="105" spans="1:10" s="1" customFormat="1" ht="33.75" customHeight="1">
      <c r="A105" s="191"/>
      <c r="B105" s="189"/>
      <c r="C105" s="190"/>
      <c r="D105" s="188"/>
      <c r="E105" s="193"/>
      <c r="F105" s="201" t="s">
        <v>113</v>
      </c>
      <c r="G105" s="201"/>
      <c r="H105" s="201"/>
      <c r="I105" s="17"/>
      <c r="J105" s="207"/>
    </row>
    <row r="106" spans="1:10" s="1" customFormat="1" ht="36.75" customHeight="1">
      <c r="A106" s="191" t="s">
        <v>114</v>
      </c>
      <c r="B106" s="249" t="s">
        <v>115</v>
      </c>
      <c r="C106" s="251"/>
      <c r="D106" s="253">
        <f>I106*100/I96</f>
        <v>0</v>
      </c>
      <c r="E106" s="182" t="e">
        <f>D106/C106</f>
        <v>#DIV/0!</v>
      </c>
      <c r="F106" s="192" t="s">
        <v>116</v>
      </c>
      <c r="G106" s="192"/>
      <c r="H106" s="192"/>
      <c r="I106" s="17"/>
      <c r="J106" s="207"/>
    </row>
    <row r="107" spans="1:10" s="1" customFormat="1" ht="38.25" customHeight="1">
      <c r="A107" s="191"/>
      <c r="B107" s="250"/>
      <c r="C107" s="252"/>
      <c r="D107" s="254"/>
      <c r="E107" s="183"/>
      <c r="F107" s="285" t="s">
        <v>117</v>
      </c>
      <c r="G107" s="286"/>
      <c r="H107" s="287"/>
      <c r="I107" s="17"/>
      <c r="J107" s="207"/>
    </row>
    <row r="108" spans="1:10" s="1" customFormat="1" ht="60" customHeight="1">
      <c r="A108" s="191"/>
      <c r="B108" s="27" t="s">
        <v>118</v>
      </c>
      <c r="C108" s="38"/>
      <c r="D108" s="67">
        <f>I108/(I96-I99)</f>
        <v>0</v>
      </c>
      <c r="E108" s="28" t="e">
        <f>D108/C108</f>
        <v>#DIV/0!</v>
      </c>
      <c r="F108" s="192" t="s">
        <v>119</v>
      </c>
      <c r="G108" s="192"/>
      <c r="H108" s="192"/>
      <c r="I108" s="17"/>
      <c r="J108" s="43"/>
    </row>
    <row r="109" spans="1:10" s="1" customFormat="1" ht="18">
      <c r="A109" s="282" t="s">
        <v>120</v>
      </c>
      <c r="B109" s="282"/>
      <c r="C109" s="282"/>
      <c r="D109" s="282"/>
      <c r="E109" s="282"/>
      <c r="F109" s="282"/>
      <c r="G109" s="282"/>
      <c r="H109" s="282"/>
      <c r="I109" s="282"/>
      <c r="J109" s="282"/>
    </row>
    <row r="110" spans="1:10" s="1" customFormat="1" ht="33.75" customHeight="1">
      <c r="A110" s="197" t="s">
        <v>121</v>
      </c>
      <c r="B110" s="249" t="s">
        <v>122</v>
      </c>
      <c r="C110" s="251"/>
      <c r="D110" s="242">
        <f>I110+I112+I113+I114</f>
        <v>0</v>
      </c>
      <c r="E110" s="239" t="e">
        <f>D110/C110</f>
        <v>#DIV/0!</v>
      </c>
      <c r="F110" s="192" t="s">
        <v>328</v>
      </c>
      <c r="G110" s="192"/>
      <c r="H110" s="192"/>
      <c r="I110" s="17"/>
      <c r="J110" s="194"/>
    </row>
    <row r="111" spans="1:10" s="1" customFormat="1" ht="36.75" customHeight="1">
      <c r="A111" s="198"/>
      <c r="B111" s="256"/>
      <c r="C111" s="255"/>
      <c r="D111" s="243"/>
      <c r="E111" s="240"/>
      <c r="F111" s="200" t="s">
        <v>124</v>
      </c>
      <c r="G111" s="200"/>
      <c r="H111" s="200"/>
      <c r="I111" s="17"/>
      <c r="J111" s="195"/>
    </row>
    <row r="112" spans="1:10" s="1" customFormat="1" ht="33.75" customHeight="1">
      <c r="A112" s="198"/>
      <c r="B112" s="256"/>
      <c r="C112" s="255"/>
      <c r="D112" s="243"/>
      <c r="E112" s="240"/>
      <c r="F112" s="192" t="s">
        <v>125</v>
      </c>
      <c r="G112" s="192"/>
      <c r="H112" s="192"/>
      <c r="I112" s="17"/>
      <c r="J112" s="195"/>
    </row>
    <row r="113" spans="1:10" s="1" customFormat="1" ht="33.75" customHeight="1">
      <c r="A113" s="198"/>
      <c r="B113" s="256"/>
      <c r="C113" s="255"/>
      <c r="D113" s="243"/>
      <c r="E113" s="240"/>
      <c r="F113" s="192" t="s">
        <v>126</v>
      </c>
      <c r="G113" s="192"/>
      <c r="H113" s="192"/>
      <c r="I113" s="17"/>
      <c r="J113" s="195"/>
    </row>
    <row r="114" spans="1:10" s="1" customFormat="1" ht="21.75" customHeight="1">
      <c r="A114" s="198"/>
      <c r="B114" s="250"/>
      <c r="C114" s="252"/>
      <c r="D114" s="244"/>
      <c r="E114" s="241"/>
      <c r="F114" s="221" t="s">
        <v>127</v>
      </c>
      <c r="G114" s="222"/>
      <c r="H114" s="223"/>
      <c r="I114" s="17"/>
      <c r="J114" s="196"/>
    </row>
    <row r="115" spans="1:10" s="1" customFormat="1" ht="33.75" customHeight="1">
      <c r="A115" s="198"/>
      <c r="B115" s="249" t="s">
        <v>128</v>
      </c>
      <c r="C115" s="251"/>
      <c r="D115" s="242">
        <f>SUM(I115+I121+I122+I123)</f>
        <v>0</v>
      </c>
      <c r="E115" s="239" t="e">
        <f>D115/C115</f>
        <v>#DIV/0!</v>
      </c>
      <c r="F115" s="192" t="s">
        <v>129</v>
      </c>
      <c r="G115" s="192"/>
      <c r="H115" s="192"/>
      <c r="I115" s="92">
        <f>SUM(I116:I120)</f>
        <v>0</v>
      </c>
      <c r="J115" s="194"/>
    </row>
    <row r="116" spans="1:10" s="1" customFormat="1" ht="33.75" customHeight="1">
      <c r="A116" s="198"/>
      <c r="B116" s="256"/>
      <c r="C116" s="255"/>
      <c r="D116" s="243"/>
      <c r="E116" s="240"/>
      <c r="F116" s="184" t="s">
        <v>130</v>
      </c>
      <c r="G116" s="185"/>
      <c r="H116" s="186"/>
      <c r="I116" s="26"/>
      <c r="J116" s="195"/>
    </row>
    <row r="117" spans="1:10" s="1" customFormat="1" ht="33.75" customHeight="1">
      <c r="A117" s="198"/>
      <c r="B117" s="256"/>
      <c r="C117" s="255"/>
      <c r="D117" s="243"/>
      <c r="E117" s="240"/>
      <c r="F117" s="184" t="s">
        <v>131</v>
      </c>
      <c r="G117" s="185"/>
      <c r="H117" s="186"/>
      <c r="I117" s="26"/>
      <c r="J117" s="195"/>
    </row>
    <row r="118" spans="1:10" s="1" customFormat="1" ht="33.75" customHeight="1">
      <c r="A118" s="198"/>
      <c r="B118" s="256"/>
      <c r="C118" s="255"/>
      <c r="D118" s="243"/>
      <c r="E118" s="240"/>
      <c r="F118" s="184" t="s">
        <v>132</v>
      </c>
      <c r="G118" s="185"/>
      <c r="H118" s="186"/>
      <c r="I118" s="26"/>
      <c r="J118" s="195"/>
    </row>
    <row r="119" spans="1:10" s="1" customFormat="1" ht="33.75" customHeight="1">
      <c r="A119" s="198"/>
      <c r="B119" s="256"/>
      <c r="C119" s="255"/>
      <c r="D119" s="243"/>
      <c r="E119" s="240"/>
      <c r="F119" s="184" t="s">
        <v>133</v>
      </c>
      <c r="G119" s="185"/>
      <c r="H119" s="186"/>
      <c r="I119" s="26"/>
      <c r="J119" s="195"/>
    </row>
    <row r="120" spans="1:10" s="1" customFormat="1" ht="33.75" customHeight="1">
      <c r="A120" s="198"/>
      <c r="B120" s="256"/>
      <c r="C120" s="255"/>
      <c r="D120" s="243"/>
      <c r="E120" s="240"/>
      <c r="F120" s="184" t="s">
        <v>134</v>
      </c>
      <c r="G120" s="185"/>
      <c r="H120" s="186"/>
      <c r="I120" s="26"/>
      <c r="J120" s="195"/>
    </row>
    <row r="121" spans="1:10" s="1" customFormat="1" ht="27.75" customHeight="1">
      <c r="A121" s="198"/>
      <c r="B121" s="256"/>
      <c r="C121" s="255"/>
      <c r="D121" s="243"/>
      <c r="E121" s="240"/>
      <c r="F121" s="192" t="s">
        <v>135</v>
      </c>
      <c r="G121" s="192"/>
      <c r="H121" s="192"/>
      <c r="I121" s="17"/>
      <c r="J121" s="195"/>
    </row>
    <row r="122" spans="1:10" s="1" customFormat="1" ht="27.75" customHeight="1">
      <c r="A122" s="198"/>
      <c r="B122" s="256"/>
      <c r="C122" s="255"/>
      <c r="D122" s="243"/>
      <c r="E122" s="240"/>
      <c r="F122" s="192" t="s">
        <v>136</v>
      </c>
      <c r="G122" s="192"/>
      <c r="H122" s="192"/>
      <c r="I122" s="17"/>
      <c r="J122" s="195"/>
    </row>
    <row r="123" spans="1:10" s="1" customFormat="1" ht="27.75" customHeight="1">
      <c r="A123" s="198"/>
      <c r="B123" s="250"/>
      <c r="C123" s="252"/>
      <c r="D123" s="244"/>
      <c r="E123" s="241"/>
      <c r="F123" s="221" t="s">
        <v>137</v>
      </c>
      <c r="G123" s="222"/>
      <c r="H123" s="223"/>
      <c r="I123" s="17"/>
      <c r="J123" s="196"/>
    </row>
    <row r="124" spans="1:10" s="1" customFormat="1" ht="18">
      <c r="A124" s="187" t="s">
        <v>138</v>
      </c>
      <c r="B124" s="187"/>
      <c r="C124" s="187"/>
      <c r="D124" s="187"/>
      <c r="E124" s="187"/>
      <c r="F124" s="187"/>
      <c r="G124" s="187"/>
      <c r="H124" s="187"/>
      <c r="I124" s="187"/>
      <c r="J124" s="187"/>
    </row>
    <row r="125" spans="1:10" s="1" customFormat="1" ht="33.75" customHeight="1">
      <c r="A125" s="191" t="s">
        <v>139</v>
      </c>
      <c r="B125" s="189" t="s">
        <v>140</v>
      </c>
      <c r="C125" s="190"/>
      <c r="D125" s="188" t="e">
        <f>I131/(I125+I126+I128-I129-I130)</f>
        <v>#DIV/0!</v>
      </c>
      <c r="E125" s="193" t="e">
        <f>C125/D125</f>
        <v>#DIV/0!</v>
      </c>
      <c r="F125" s="192" t="s">
        <v>141</v>
      </c>
      <c r="G125" s="192"/>
      <c r="H125" s="192"/>
      <c r="I125" s="17"/>
      <c r="J125" s="207"/>
    </row>
    <row r="126" spans="1:10" s="1" customFormat="1" ht="33.75" customHeight="1">
      <c r="A126" s="191"/>
      <c r="B126" s="189"/>
      <c r="C126" s="190"/>
      <c r="D126" s="188"/>
      <c r="E126" s="193"/>
      <c r="F126" s="192" t="s">
        <v>142</v>
      </c>
      <c r="G126" s="192"/>
      <c r="H126" s="192"/>
      <c r="I126" s="17"/>
      <c r="J126" s="207"/>
    </row>
    <row r="127" spans="1:10" s="1" customFormat="1" ht="33.75" customHeight="1">
      <c r="A127" s="191"/>
      <c r="B127" s="189"/>
      <c r="C127" s="190"/>
      <c r="D127" s="188"/>
      <c r="E127" s="193"/>
      <c r="F127" s="200" t="s">
        <v>143</v>
      </c>
      <c r="G127" s="200"/>
      <c r="H127" s="200"/>
      <c r="I127" s="17"/>
      <c r="J127" s="207"/>
    </row>
    <row r="128" spans="1:10" s="1" customFormat="1" ht="46.5" customHeight="1">
      <c r="A128" s="191"/>
      <c r="B128" s="189"/>
      <c r="C128" s="190"/>
      <c r="D128" s="188"/>
      <c r="E128" s="193"/>
      <c r="F128" s="192" t="s">
        <v>144</v>
      </c>
      <c r="G128" s="192"/>
      <c r="H128" s="192"/>
      <c r="I128" s="17"/>
      <c r="J128" s="207"/>
    </row>
    <row r="129" spans="1:10" s="1" customFormat="1" ht="43.5" customHeight="1">
      <c r="A129" s="191"/>
      <c r="B129" s="189"/>
      <c r="C129" s="190"/>
      <c r="D129" s="188"/>
      <c r="E129" s="193"/>
      <c r="F129" s="192" t="s">
        <v>145</v>
      </c>
      <c r="G129" s="192"/>
      <c r="H129" s="192"/>
      <c r="I129" s="17"/>
      <c r="J129" s="207"/>
    </row>
    <row r="130" spans="1:10" s="1" customFormat="1" ht="33.75" customHeight="1">
      <c r="A130" s="191"/>
      <c r="B130" s="189"/>
      <c r="C130" s="190"/>
      <c r="D130" s="188"/>
      <c r="E130" s="193"/>
      <c r="F130" s="192" t="s">
        <v>146</v>
      </c>
      <c r="G130" s="192"/>
      <c r="H130" s="192"/>
      <c r="I130" s="17"/>
      <c r="J130" s="207"/>
    </row>
    <row r="131" spans="1:10" s="1" customFormat="1" ht="48.75" customHeight="1">
      <c r="A131" s="191"/>
      <c r="B131" s="189"/>
      <c r="C131" s="190"/>
      <c r="D131" s="188"/>
      <c r="E131" s="193"/>
      <c r="F131" s="192" t="s">
        <v>268</v>
      </c>
      <c r="G131" s="192"/>
      <c r="H131" s="192"/>
      <c r="I131" s="17"/>
      <c r="J131" s="207"/>
    </row>
    <row r="132" spans="1:10" s="1" customFormat="1" ht="33.75" customHeight="1">
      <c r="A132" s="191"/>
      <c r="B132" s="189"/>
      <c r="C132" s="190"/>
      <c r="D132" s="188"/>
      <c r="E132" s="193"/>
      <c r="F132" s="200" t="s">
        <v>148</v>
      </c>
      <c r="G132" s="200"/>
      <c r="H132" s="200"/>
      <c r="I132" s="17"/>
      <c r="J132" s="207"/>
    </row>
    <row r="133" spans="1:10" s="1" customFormat="1" ht="33.75" customHeight="1">
      <c r="A133" s="191" t="s">
        <v>149</v>
      </c>
      <c r="B133" s="189" t="s">
        <v>150</v>
      </c>
      <c r="C133" s="190"/>
      <c r="D133" s="188" t="e">
        <f>I138/I133</f>
        <v>#DIV/0!</v>
      </c>
      <c r="E133" s="193" t="e">
        <f>C133/D133</f>
        <v>#DIV/0!</v>
      </c>
      <c r="F133" s="192" t="s">
        <v>375</v>
      </c>
      <c r="G133" s="192"/>
      <c r="H133" s="192"/>
      <c r="I133" s="19">
        <f>SUM(I134:I135)</f>
        <v>0</v>
      </c>
      <c r="J133" s="207"/>
    </row>
    <row r="134" spans="1:10" s="1" customFormat="1" ht="33.75" customHeight="1">
      <c r="A134" s="191"/>
      <c r="B134" s="189"/>
      <c r="C134" s="190"/>
      <c r="D134" s="188"/>
      <c r="E134" s="193"/>
      <c r="F134" s="201" t="s">
        <v>152</v>
      </c>
      <c r="G134" s="201"/>
      <c r="H134" s="201"/>
      <c r="I134" s="17"/>
      <c r="J134" s="207"/>
    </row>
    <row r="135" spans="1:10" s="1" customFormat="1" ht="48.75" customHeight="1">
      <c r="A135" s="191"/>
      <c r="B135" s="189"/>
      <c r="C135" s="190"/>
      <c r="D135" s="188"/>
      <c r="E135" s="193"/>
      <c r="F135" s="201" t="s">
        <v>153</v>
      </c>
      <c r="G135" s="201"/>
      <c r="H135" s="201"/>
      <c r="I135" s="17"/>
      <c r="J135" s="207"/>
    </row>
    <row r="136" spans="1:10" s="1" customFormat="1" ht="48.75" customHeight="1">
      <c r="A136" s="191"/>
      <c r="B136" s="189" t="s">
        <v>154</v>
      </c>
      <c r="C136" s="190"/>
      <c r="D136" s="188" t="e">
        <f>I138/I136</f>
        <v>#DIV/0!</v>
      </c>
      <c r="E136" s="193" t="e">
        <f>C136/D136</f>
        <v>#DIV/0!</v>
      </c>
      <c r="F136" s="192" t="s">
        <v>155</v>
      </c>
      <c r="G136" s="192"/>
      <c r="H136" s="192"/>
      <c r="I136" s="17"/>
      <c r="J136" s="207"/>
    </row>
    <row r="137" spans="1:10" s="1" customFormat="1" ht="33.75" customHeight="1">
      <c r="A137" s="191"/>
      <c r="B137" s="189"/>
      <c r="C137" s="190"/>
      <c r="D137" s="188"/>
      <c r="E137" s="193"/>
      <c r="F137" s="192" t="s">
        <v>156</v>
      </c>
      <c r="G137" s="192"/>
      <c r="H137" s="192"/>
      <c r="I137" s="17"/>
      <c r="J137" s="207"/>
    </row>
    <row r="138" spans="1:10" s="1" customFormat="1" ht="33.75" customHeight="1">
      <c r="A138" s="191"/>
      <c r="B138" s="189"/>
      <c r="C138" s="190"/>
      <c r="D138" s="188"/>
      <c r="E138" s="193"/>
      <c r="F138" s="192" t="s">
        <v>157</v>
      </c>
      <c r="G138" s="192"/>
      <c r="H138" s="192"/>
      <c r="I138" s="17"/>
      <c r="J138" s="207"/>
    </row>
    <row r="139" spans="1:10" s="1" customFormat="1" ht="18">
      <c r="A139" s="187" t="s">
        <v>158</v>
      </c>
      <c r="B139" s="187"/>
      <c r="C139" s="187"/>
      <c r="D139" s="187"/>
      <c r="E139" s="187"/>
      <c r="F139" s="187"/>
      <c r="G139" s="187"/>
      <c r="H139" s="187"/>
      <c r="I139" s="187"/>
      <c r="J139" s="187"/>
    </row>
    <row r="140" spans="1:10" s="1" customFormat="1" ht="33.75" customHeight="1">
      <c r="A140" s="191" t="s">
        <v>159</v>
      </c>
      <c r="B140" s="279" t="s">
        <v>160</v>
      </c>
      <c r="C140" s="220"/>
      <c r="D140" s="188" t="e">
        <f>I141/I140*100</f>
        <v>#DIV/0!</v>
      </c>
      <c r="E140" s="193" t="e">
        <f>+D140/C140</f>
        <v>#DIV/0!</v>
      </c>
      <c r="F140" s="280" t="s">
        <v>161</v>
      </c>
      <c r="G140" s="280"/>
      <c r="H140" s="280"/>
      <c r="I140" s="31"/>
      <c r="J140" s="207"/>
    </row>
    <row r="141" spans="1:10" s="1" customFormat="1" ht="74.25" customHeight="1">
      <c r="A141" s="191"/>
      <c r="B141" s="279"/>
      <c r="C141" s="220"/>
      <c r="D141" s="188"/>
      <c r="E141" s="193"/>
      <c r="F141" s="280" t="s">
        <v>162</v>
      </c>
      <c r="G141" s="280"/>
      <c r="H141" s="280"/>
      <c r="I141" s="31"/>
      <c r="J141" s="207"/>
    </row>
    <row r="142" spans="1:10" s="1" customFormat="1" ht="18">
      <c r="A142" s="187" t="s">
        <v>163</v>
      </c>
      <c r="B142" s="187"/>
      <c r="C142" s="187"/>
      <c r="D142" s="187"/>
      <c r="E142" s="187"/>
      <c r="F142" s="187"/>
      <c r="G142" s="187"/>
      <c r="H142" s="187"/>
      <c r="I142" s="187"/>
      <c r="J142" s="187"/>
    </row>
    <row r="143" spans="1:10" s="1" customFormat="1" ht="51.75" customHeight="1">
      <c r="A143" s="191" t="s">
        <v>164</v>
      </c>
      <c r="B143" s="93" t="s">
        <v>165</v>
      </c>
      <c r="C143" s="38"/>
      <c r="D143" s="26"/>
      <c r="E143" s="99"/>
      <c r="F143" s="316"/>
      <c r="G143" s="317"/>
      <c r="H143" s="317"/>
      <c r="I143" s="318"/>
      <c r="J143" s="94" t="s">
        <v>166</v>
      </c>
    </row>
    <row r="144" spans="1:10" s="1" customFormat="1" ht="51" customHeight="1">
      <c r="A144" s="191"/>
      <c r="B144" s="189" t="s">
        <v>167</v>
      </c>
      <c r="C144" s="251"/>
      <c r="D144" s="188" t="e">
        <f>I145/I144*100</f>
        <v>#DIV/0!</v>
      </c>
      <c r="E144" s="182" t="e">
        <f>+D144/C144</f>
        <v>#DIV/0!</v>
      </c>
      <c r="F144" s="221" t="s">
        <v>168</v>
      </c>
      <c r="G144" s="222"/>
      <c r="H144" s="223"/>
      <c r="I144" s="29"/>
      <c r="J144" s="119"/>
    </row>
    <row r="145" spans="1:10" s="1" customFormat="1" ht="51.75" customHeight="1">
      <c r="A145" s="191"/>
      <c r="B145" s="189"/>
      <c r="C145" s="252"/>
      <c r="D145" s="188"/>
      <c r="E145" s="183"/>
      <c r="F145" s="221" t="s">
        <v>169</v>
      </c>
      <c r="G145" s="222"/>
      <c r="H145" s="223"/>
      <c r="I145" s="29"/>
      <c r="J145" s="91" t="s">
        <v>166</v>
      </c>
    </row>
    <row r="146" spans="1:10" s="1" customFormat="1">
      <c r="C146" s="2"/>
      <c r="D146" s="2"/>
      <c r="E146" s="3"/>
      <c r="I146" s="2"/>
      <c r="J146" s="32"/>
    </row>
    <row r="147" spans="1:10" s="1" customFormat="1" ht="15.6">
      <c r="A147" s="7"/>
      <c r="B147" s="7"/>
      <c r="C147" s="277"/>
      <c r="D147" s="277"/>
      <c r="E147" s="277"/>
      <c r="I147" s="2"/>
      <c r="J147" s="32"/>
    </row>
    <row r="148" spans="1:10" s="1" customFormat="1" ht="15.6">
      <c r="A148" s="78"/>
      <c r="B148" s="78"/>
      <c r="C148" s="278"/>
      <c r="D148" s="278"/>
      <c r="E148" s="278"/>
      <c r="I148" s="2"/>
      <c r="J148" s="32"/>
    </row>
    <row r="149" spans="1:10" s="1" customFormat="1">
      <c r="A149" s="8" t="s">
        <v>171</v>
      </c>
      <c r="B149" s="8" t="s">
        <v>172</v>
      </c>
      <c r="C149" s="276" t="s">
        <v>173</v>
      </c>
      <c r="D149" s="276"/>
      <c r="E149" s="276"/>
      <c r="I149" s="2"/>
      <c r="J149" s="32"/>
    </row>
    <row r="150" spans="1:10">
      <c r="C150" s="54"/>
      <c r="D150" s="54"/>
      <c r="E150"/>
      <c r="J150"/>
    </row>
    <row r="151" spans="1:10">
      <c r="C151" s="54"/>
      <c r="D151" s="54"/>
      <c r="E151"/>
      <c r="J151"/>
    </row>
    <row r="152" spans="1:10">
      <c r="C152" s="54"/>
      <c r="D152" s="54"/>
      <c r="E152"/>
      <c r="J152"/>
    </row>
  </sheetData>
  <sheetProtection algorithmName="SHA-512" hashValue="xaCDUv3TCAivc3N2yp5mFX5bX2EUebIevYUBHqzbbJq/+kq7jA5cP0AkTbD/tAXti+lgrtqjDcUZCTvJqytw7g==" saltValue="OLTnZmYuE3o2UfMYyUFYAQ==" spinCount="100000" sheet="1" formatCells="0" formatColumns="0" formatRows="0" selectLockedCells="1"/>
  <mergeCells count="298">
    <mergeCell ref="F96:H97"/>
    <mergeCell ref="I96:I97"/>
    <mergeCell ref="F130:H130"/>
    <mergeCell ref="F131:H131"/>
    <mergeCell ref="F132:H132"/>
    <mergeCell ref="F133:H133"/>
    <mergeCell ref="F134:H134"/>
    <mergeCell ref="F129:H129"/>
    <mergeCell ref="F118:H118"/>
    <mergeCell ref="F119:H119"/>
    <mergeCell ref="F120:H120"/>
    <mergeCell ref="F121:H121"/>
    <mergeCell ref="F122:H122"/>
    <mergeCell ref="F123:H123"/>
    <mergeCell ref="F101:H101"/>
    <mergeCell ref="F102:H102"/>
    <mergeCell ref="F103:H103"/>
    <mergeCell ref="F104:H104"/>
    <mergeCell ref="B115:B123"/>
    <mergeCell ref="C115:C123"/>
    <mergeCell ref="D115:D123"/>
    <mergeCell ref="E115:E123"/>
    <mergeCell ref="F115:H115"/>
    <mergeCell ref="F125:H125"/>
    <mergeCell ref="F126:H126"/>
    <mergeCell ref="F127:H127"/>
    <mergeCell ref="F128:H128"/>
    <mergeCell ref="C148:E148"/>
    <mergeCell ref="C149:E149"/>
    <mergeCell ref="J69:J75"/>
    <mergeCell ref="A124:J124"/>
    <mergeCell ref="A125:A132"/>
    <mergeCell ref="B125:B132"/>
    <mergeCell ref="C125:C132"/>
    <mergeCell ref="D125:D132"/>
    <mergeCell ref="E125:E132"/>
    <mergeCell ref="J125:J132"/>
    <mergeCell ref="A133:A138"/>
    <mergeCell ref="B133:B135"/>
    <mergeCell ref="C133:C135"/>
    <mergeCell ref="D133:D135"/>
    <mergeCell ref="E133:E135"/>
    <mergeCell ref="J133:J135"/>
    <mergeCell ref="F135:H135"/>
    <mergeCell ref="B136:B138"/>
    <mergeCell ref="C136:C138"/>
    <mergeCell ref="D136:D138"/>
    <mergeCell ref="B81:B85"/>
    <mergeCell ref="C81:C85"/>
    <mergeCell ref="D81:D85"/>
    <mergeCell ref="E81:E85"/>
    <mergeCell ref="A106:A108"/>
    <mergeCell ref="B106:B107"/>
    <mergeCell ref="C106:C107"/>
    <mergeCell ref="D106:D107"/>
    <mergeCell ref="E106:E107"/>
    <mergeCell ref="J106:J107"/>
    <mergeCell ref="F107:H107"/>
    <mergeCell ref="A109:J109"/>
    <mergeCell ref="A110:A123"/>
    <mergeCell ref="B110:B114"/>
    <mergeCell ref="C110:C114"/>
    <mergeCell ref="D110:D114"/>
    <mergeCell ref="E110:E114"/>
    <mergeCell ref="J110:J114"/>
    <mergeCell ref="F106:H106"/>
    <mergeCell ref="F108:H108"/>
    <mergeCell ref="F110:H110"/>
    <mergeCell ref="F111:H111"/>
    <mergeCell ref="F112:H112"/>
    <mergeCell ref="F113:H113"/>
    <mergeCell ref="F114:H114"/>
    <mergeCell ref="J115:J123"/>
    <mergeCell ref="F116:H116"/>
    <mergeCell ref="F117:H117"/>
    <mergeCell ref="F65:H65"/>
    <mergeCell ref="J65:J67"/>
    <mergeCell ref="F66:H66"/>
    <mergeCell ref="F67:H67"/>
    <mergeCell ref="A68:J68"/>
    <mergeCell ref="A69:A79"/>
    <mergeCell ref="A62:A67"/>
    <mergeCell ref="B65:B67"/>
    <mergeCell ref="C65:C67"/>
    <mergeCell ref="D65:D67"/>
    <mergeCell ref="E65:E67"/>
    <mergeCell ref="F76:H76"/>
    <mergeCell ref="F77:I77"/>
    <mergeCell ref="B78:B79"/>
    <mergeCell ref="C78:C79"/>
    <mergeCell ref="F75:H75"/>
    <mergeCell ref="J78:J79"/>
    <mergeCell ref="D78:D79"/>
    <mergeCell ref="E78:E79"/>
    <mergeCell ref="F78:H78"/>
    <mergeCell ref="F69:H69"/>
    <mergeCell ref="F70:H70"/>
    <mergeCell ref="F71:H71"/>
    <mergeCell ref="F72:H72"/>
    <mergeCell ref="J81:J85"/>
    <mergeCell ref="B69:B75"/>
    <mergeCell ref="C69:C75"/>
    <mergeCell ref="D69:D75"/>
    <mergeCell ref="E69:E75"/>
    <mergeCell ref="F74:H74"/>
    <mergeCell ref="A31:A34"/>
    <mergeCell ref="F31:H31"/>
    <mergeCell ref="B32:B34"/>
    <mergeCell ref="F39:H39"/>
    <mergeCell ref="F38:H38"/>
    <mergeCell ref="F35:H37"/>
    <mergeCell ref="J35:J37"/>
    <mergeCell ref="I35:I37"/>
    <mergeCell ref="C49:C52"/>
    <mergeCell ref="D49:D52"/>
    <mergeCell ref="E49:E52"/>
    <mergeCell ref="F49:H49"/>
    <mergeCell ref="F50:H50"/>
    <mergeCell ref="F51:H51"/>
    <mergeCell ref="F52:H52"/>
    <mergeCell ref="F42:H42"/>
    <mergeCell ref="F43:H43"/>
    <mergeCell ref="F44:H44"/>
    <mergeCell ref="F20:H20"/>
    <mergeCell ref="F21:H21"/>
    <mergeCell ref="F22:H22"/>
    <mergeCell ref="B23:B28"/>
    <mergeCell ref="F54:H54"/>
    <mergeCell ref="J41:J48"/>
    <mergeCell ref="J49:J52"/>
    <mergeCell ref="C32:C34"/>
    <mergeCell ref="D32:D34"/>
    <mergeCell ref="E32:E34"/>
    <mergeCell ref="F32:H32"/>
    <mergeCell ref="J23:J28"/>
    <mergeCell ref="F24:H24"/>
    <mergeCell ref="F25:H25"/>
    <mergeCell ref="F28:H28"/>
    <mergeCell ref="B29:B30"/>
    <mergeCell ref="C29:C30"/>
    <mergeCell ref="D29:D30"/>
    <mergeCell ref="E29:E30"/>
    <mergeCell ref="F29:H29"/>
    <mergeCell ref="J29:J30"/>
    <mergeCell ref="J32:J34"/>
    <mergeCell ref="F33:H33"/>
    <mergeCell ref="F34:H34"/>
    <mergeCell ref="I1:J1"/>
    <mergeCell ref="I2:J2"/>
    <mergeCell ref="I3:J3"/>
    <mergeCell ref="I4:J4"/>
    <mergeCell ref="I5:J5"/>
    <mergeCell ref="I6:J6"/>
    <mergeCell ref="A17:J17"/>
    <mergeCell ref="A18:A30"/>
    <mergeCell ref="B18:B22"/>
    <mergeCell ref="C18:C22"/>
    <mergeCell ref="D18:D22"/>
    <mergeCell ref="E18:E22"/>
    <mergeCell ref="F18:H18"/>
    <mergeCell ref="J18:J22"/>
    <mergeCell ref="F19:H19"/>
    <mergeCell ref="F30:H30"/>
    <mergeCell ref="C23:C28"/>
    <mergeCell ref="D23:D28"/>
    <mergeCell ref="E23:E28"/>
    <mergeCell ref="F23:H23"/>
    <mergeCell ref="F16:H16"/>
    <mergeCell ref="F26:H26"/>
    <mergeCell ref="F27:H27"/>
    <mergeCell ref="A13:D13"/>
    <mergeCell ref="E13:F13"/>
    <mergeCell ref="A14:D14"/>
    <mergeCell ref="E14:F14"/>
    <mergeCell ref="A15:D15"/>
    <mergeCell ref="E15:F15"/>
    <mergeCell ref="A8:J8"/>
    <mergeCell ref="A10:D10"/>
    <mergeCell ref="E10:F10"/>
    <mergeCell ref="A11:D11"/>
    <mergeCell ref="E11:F11"/>
    <mergeCell ref="A12:D12"/>
    <mergeCell ref="E12:F12"/>
    <mergeCell ref="F48:H48"/>
    <mergeCell ref="A35:A40"/>
    <mergeCell ref="F40:H40"/>
    <mergeCell ref="F45:H45"/>
    <mergeCell ref="F46:H46"/>
    <mergeCell ref="F47:H47"/>
    <mergeCell ref="J53:J55"/>
    <mergeCell ref="A56:A61"/>
    <mergeCell ref="B56:B61"/>
    <mergeCell ref="C56:C61"/>
    <mergeCell ref="D56:D61"/>
    <mergeCell ref="E56:E61"/>
    <mergeCell ref="F56:H56"/>
    <mergeCell ref="A41:A55"/>
    <mergeCell ref="B41:B48"/>
    <mergeCell ref="C41:C48"/>
    <mergeCell ref="D41:D48"/>
    <mergeCell ref="E41:E48"/>
    <mergeCell ref="F41:H41"/>
    <mergeCell ref="F55:H55"/>
    <mergeCell ref="B53:B55"/>
    <mergeCell ref="C53:C55"/>
    <mergeCell ref="D53:D55"/>
    <mergeCell ref="E53:E55"/>
    <mergeCell ref="F53:H53"/>
    <mergeCell ref="B49:B52"/>
    <mergeCell ref="J62:J63"/>
    <mergeCell ref="F63:H63"/>
    <mergeCell ref="F57:H57"/>
    <mergeCell ref="F58:H58"/>
    <mergeCell ref="F64:H64"/>
    <mergeCell ref="B62:B63"/>
    <mergeCell ref="C62:C63"/>
    <mergeCell ref="D62:D63"/>
    <mergeCell ref="E62:E63"/>
    <mergeCell ref="F62:H62"/>
    <mergeCell ref="J56:J61"/>
    <mergeCell ref="F59:H59"/>
    <mergeCell ref="F60:H60"/>
    <mergeCell ref="F61:H61"/>
    <mergeCell ref="F73:H73"/>
    <mergeCell ref="F82:H82"/>
    <mergeCell ref="F79:H79"/>
    <mergeCell ref="A80:A85"/>
    <mergeCell ref="F80:I80"/>
    <mergeCell ref="F81:H81"/>
    <mergeCell ref="F85:H85"/>
    <mergeCell ref="F83:H83"/>
    <mergeCell ref="A86:A90"/>
    <mergeCell ref="B86:B90"/>
    <mergeCell ref="C86:C90"/>
    <mergeCell ref="D86:D90"/>
    <mergeCell ref="E86:E90"/>
    <mergeCell ref="F86:H86"/>
    <mergeCell ref="F84:H84"/>
    <mergeCell ref="J86:J90"/>
    <mergeCell ref="F87:H87"/>
    <mergeCell ref="F88:H88"/>
    <mergeCell ref="F89:H89"/>
    <mergeCell ref="F90:H90"/>
    <mergeCell ref="B91:B92"/>
    <mergeCell ref="C91:C92"/>
    <mergeCell ref="D91:D92"/>
    <mergeCell ref="E91:E92"/>
    <mergeCell ref="F91:H91"/>
    <mergeCell ref="J91:J92"/>
    <mergeCell ref="F92:H92"/>
    <mergeCell ref="F93:I93"/>
    <mergeCell ref="A94:J94"/>
    <mergeCell ref="A91:A92"/>
    <mergeCell ref="A95:J95"/>
    <mergeCell ref="B96:B97"/>
    <mergeCell ref="C96:C97"/>
    <mergeCell ref="D96:D97"/>
    <mergeCell ref="E96:E97"/>
    <mergeCell ref="J96:J97"/>
    <mergeCell ref="A96:A105"/>
    <mergeCell ref="B98:B102"/>
    <mergeCell ref="C98:C102"/>
    <mergeCell ref="D98:D102"/>
    <mergeCell ref="E98:E102"/>
    <mergeCell ref="J98:J102"/>
    <mergeCell ref="B103:B105"/>
    <mergeCell ref="C103:C105"/>
    <mergeCell ref="D103:D105"/>
    <mergeCell ref="E103:E105"/>
    <mergeCell ref="J103:J105"/>
    <mergeCell ref="F105:H105"/>
    <mergeCell ref="F98:H98"/>
    <mergeCell ref="F99:H99"/>
    <mergeCell ref="F100:H100"/>
    <mergeCell ref="C147:E147"/>
    <mergeCell ref="F136:H136"/>
    <mergeCell ref="F137:H137"/>
    <mergeCell ref="F138:H138"/>
    <mergeCell ref="A139:J139"/>
    <mergeCell ref="A140:A141"/>
    <mergeCell ref="B140:B141"/>
    <mergeCell ref="C140:C141"/>
    <mergeCell ref="D140:D141"/>
    <mergeCell ref="E136:E138"/>
    <mergeCell ref="J136:J138"/>
    <mergeCell ref="E140:E141"/>
    <mergeCell ref="F140:H140"/>
    <mergeCell ref="J140:J141"/>
    <mergeCell ref="F141:H141"/>
    <mergeCell ref="A142:J142"/>
    <mergeCell ref="A143:A145"/>
    <mergeCell ref="F143:I143"/>
    <mergeCell ref="B144:B145"/>
    <mergeCell ref="C144:C145"/>
    <mergeCell ref="D144:D145"/>
    <mergeCell ref="E144:E145"/>
    <mergeCell ref="F144:H144"/>
    <mergeCell ref="F145:H145"/>
  </mergeCells>
  <conditionalFormatting sqref="E86:E98 J86:J98 E103:E106 J103:J110 E108:E110">
    <cfRule type="expression" dxfId="8" priority="3">
      <formula>AND(OR($E86&gt;110%,$E86&lt;90%),ISBLANK($J86))</formula>
    </cfRule>
  </conditionalFormatting>
  <conditionalFormatting sqref="E115:E120 J115:J120">
    <cfRule type="expression" dxfId="7" priority="2">
      <formula>AND(OR($E115&gt;110%,$E115&lt;90%),ISBLANK($J115))</formula>
    </cfRule>
  </conditionalFormatting>
  <conditionalFormatting sqref="E124:E144 J124:J145">
    <cfRule type="expression" dxfId="6" priority="1">
      <formula>AND(OR($E124&gt;110%,$E124&lt;90%),ISBLANK($J124))</formula>
    </cfRule>
  </conditionalFormatting>
  <conditionalFormatting sqref="I11:J15">
    <cfRule type="expression" dxfId="5" priority="5">
      <formula>AND(OR($I11&gt;110%,$I11&lt;90%),ISBLANK($J11))</formula>
    </cfRule>
  </conditionalFormatting>
  <conditionalFormatting sqref="J18:J35 E18:E69 J38:J69 E76:E81 J76:J81">
    <cfRule type="expression" dxfId="4" priority="4">
      <formula>AND(OR($E18&gt;110%,$E18&lt;90%),ISBLANK($J18))</formula>
    </cfRule>
  </conditionalFormatting>
  <pageMargins left="0.7" right="0.7" top="0.75" bottom="0.75" header="0.3" footer="0.3"/>
  <pageSetup paperSize="9" scale="65" fitToHeight="0" orientation="landscape" horizontalDpi="4294967294" verticalDpi="4294967294" r:id="rId1"/>
  <rowBreaks count="7" manualBreakCount="7">
    <brk id="15" max="9" man="1"/>
    <brk id="30" max="9" man="1"/>
    <brk id="48" max="9" man="1"/>
    <brk id="63" max="9" man="1"/>
    <brk id="85" max="9" man="1"/>
    <brk id="102" max="9" man="1"/>
    <brk id="12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7D5F-DB54-41C3-867A-98417CD153CD}">
  <sheetPr>
    <pageSetUpPr fitToPage="1"/>
  </sheetPr>
  <dimension ref="A1:M94"/>
  <sheetViews>
    <sheetView tabSelected="1" topLeftCell="A24" zoomScale="93" zoomScaleNormal="80" workbookViewId="0">
      <selection activeCell="A24" sqref="A24:A26"/>
    </sheetView>
  </sheetViews>
  <sheetFormatPr defaultColWidth="8.77734375" defaultRowHeight="14.4"/>
  <cols>
    <col min="1" max="1" width="59.109375" customWidth="1"/>
    <col min="2" max="2" width="27.44140625" customWidth="1"/>
    <col min="3" max="3" width="11.44140625" style="54" customWidth="1"/>
    <col min="4" max="4" width="12" style="56" customWidth="1"/>
    <col min="5" max="5" width="11.44140625" style="54" customWidth="1"/>
    <col min="6" max="6" width="21.44140625" customWidth="1"/>
    <col min="7" max="8" width="10.44140625" customWidth="1"/>
    <col min="9" max="9" width="14.44140625" style="41" customWidth="1"/>
    <col min="10" max="10" width="42" style="60" customWidth="1"/>
    <col min="11" max="11" width="38" style="129" customWidth="1"/>
    <col min="12" max="12" width="50.44140625" customWidth="1"/>
  </cols>
  <sheetData>
    <row r="1" spans="1:12" s="1" customFormat="1" ht="17.399999999999999">
      <c r="C1" s="2"/>
      <c r="D1" s="39"/>
      <c r="E1" s="3"/>
      <c r="I1" s="377" t="s">
        <v>0</v>
      </c>
      <c r="J1" s="377"/>
      <c r="K1" s="125"/>
    </row>
    <row r="2" spans="1:12" s="1" customFormat="1" ht="17.399999999999999">
      <c r="C2" s="57"/>
      <c r="D2" s="58"/>
      <c r="E2" s="57"/>
      <c r="I2" s="377" t="s">
        <v>1</v>
      </c>
      <c r="J2" s="377"/>
      <c r="K2" s="125"/>
    </row>
    <row r="3" spans="1:12" s="1" customFormat="1" ht="17.399999999999999">
      <c r="C3" s="57"/>
      <c r="D3" s="58"/>
      <c r="E3" s="57"/>
      <c r="I3" s="377" t="s">
        <v>2</v>
      </c>
      <c r="J3" s="377"/>
      <c r="K3" s="125"/>
    </row>
    <row r="4" spans="1:12" s="1" customFormat="1" ht="17.399999999999999">
      <c r="B4" s="9"/>
      <c r="C4" s="2"/>
      <c r="D4" s="39"/>
      <c r="E4" s="3"/>
      <c r="F4" s="9"/>
      <c r="G4" s="9"/>
      <c r="H4" s="9"/>
      <c r="I4" s="377" t="s">
        <v>174</v>
      </c>
      <c r="J4" s="377"/>
      <c r="K4" s="125"/>
    </row>
    <row r="5" spans="1:12" s="1" customFormat="1" ht="17.399999999999999">
      <c r="B5" s="9"/>
      <c r="C5" s="2"/>
      <c r="D5" s="39"/>
      <c r="E5" s="3"/>
      <c r="F5" s="9"/>
      <c r="G5" s="9"/>
      <c r="H5" s="9"/>
      <c r="I5" s="227" t="s">
        <v>463</v>
      </c>
      <c r="J5" s="227"/>
      <c r="K5" s="125"/>
    </row>
    <row r="6" spans="1:12" s="1" customFormat="1" ht="17.399999999999999">
      <c r="B6" s="9"/>
      <c r="C6" s="2"/>
      <c r="D6" s="39"/>
      <c r="E6" s="3"/>
      <c r="F6" s="9"/>
      <c r="G6" s="9"/>
      <c r="H6" s="9"/>
      <c r="I6" s="377" t="s">
        <v>5</v>
      </c>
      <c r="J6" s="377"/>
      <c r="K6" s="125"/>
    </row>
    <row r="7" spans="1:12" s="1" customFormat="1" ht="25.5" customHeight="1">
      <c r="B7" s="9"/>
      <c r="C7" s="2"/>
      <c r="D7" s="39"/>
      <c r="E7" s="3"/>
      <c r="F7" s="9"/>
      <c r="G7" s="9"/>
      <c r="H7" s="9"/>
      <c r="I7" s="39"/>
      <c r="J7" s="32"/>
      <c r="K7" s="125"/>
    </row>
    <row r="8" spans="1:12" s="1" customFormat="1" ht="70.5" customHeight="1">
      <c r="A8" s="228" t="s">
        <v>529</v>
      </c>
      <c r="B8" s="228"/>
      <c r="C8" s="228"/>
      <c r="D8" s="228"/>
      <c r="E8" s="228"/>
      <c r="F8" s="228"/>
      <c r="G8" s="228"/>
      <c r="H8" s="228"/>
      <c r="I8" s="228"/>
      <c r="J8" s="228"/>
      <c r="K8" s="125"/>
    </row>
    <row r="9" spans="1:12" s="1" customFormat="1" ht="26.25" customHeight="1">
      <c r="A9" s="4"/>
      <c r="B9" s="6"/>
      <c r="C9" s="5"/>
      <c r="D9" s="5"/>
      <c r="E9" s="5"/>
      <c r="F9" s="6"/>
      <c r="G9" s="6"/>
      <c r="H9" s="6"/>
      <c r="I9" s="5"/>
      <c r="J9" s="6"/>
      <c r="K9" s="125"/>
    </row>
    <row r="10" spans="1:12" s="1" customFormat="1" ht="67.5" customHeight="1">
      <c r="A10" s="315" t="s">
        <v>7</v>
      </c>
      <c r="B10" s="315"/>
      <c r="C10" s="315"/>
      <c r="D10" s="315"/>
      <c r="E10" s="310" t="s">
        <v>8</v>
      </c>
      <c r="F10" s="311"/>
      <c r="G10" s="11" t="s">
        <v>9</v>
      </c>
      <c r="H10" s="11" t="s">
        <v>10</v>
      </c>
      <c r="I10" s="63" t="s">
        <v>11</v>
      </c>
      <c r="J10" s="130" t="s">
        <v>12</v>
      </c>
      <c r="K10" s="125"/>
    </row>
    <row r="11" spans="1:12" s="10" customFormat="1" ht="160.94999999999999" customHeight="1">
      <c r="A11" s="487" t="s">
        <v>596</v>
      </c>
      <c r="B11" s="314" t="s">
        <v>530</v>
      </c>
      <c r="C11" s="314" t="s">
        <v>530</v>
      </c>
      <c r="D11" s="289" t="s">
        <v>530</v>
      </c>
      <c r="E11" s="313" t="s">
        <v>531</v>
      </c>
      <c r="F11" s="289" t="s">
        <v>531</v>
      </c>
      <c r="G11" s="104">
        <v>500</v>
      </c>
      <c r="H11" s="14">
        <v>900</v>
      </c>
      <c r="I11" s="15">
        <f>+H11/G11</f>
        <v>1.8</v>
      </c>
      <c r="J11" s="181" t="s">
        <v>589</v>
      </c>
      <c r="K11" s="158"/>
    </row>
    <row r="12" spans="1:12" s="10" customFormat="1" ht="159.75" customHeight="1">
      <c r="A12" s="487" t="s">
        <v>597</v>
      </c>
      <c r="B12" s="314" t="s">
        <v>532</v>
      </c>
      <c r="C12" s="314" t="s">
        <v>532</v>
      </c>
      <c r="D12" s="289" t="s">
        <v>532</v>
      </c>
      <c r="E12" s="313" t="s">
        <v>533</v>
      </c>
      <c r="F12" s="289" t="s">
        <v>533</v>
      </c>
      <c r="G12" s="104">
        <v>100</v>
      </c>
      <c r="H12" s="14">
        <v>100</v>
      </c>
      <c r="I12" s="15">
        <f>+H12/G12</f>
        <v>1</v>
      </c>
      <c r="J12" s="124"/>
      <c r="K12" s="160"/>
    </row>
    <row r="13" spans="1:12" s="10" customFormat="1" ht="201.75" customHeight="1">
      <c r="A13" s="313" t="s">
        <v>603</v>
      </c>
      <c r="B13" s="314" t="s">
        <v>534</v>
      </c>
      <c r="C13" s="314" t="s">
        <v>534</v>
      </c>
      <c r="D13" s="289" t="s">
        <v>534</v>
      </c>
      <c r="E13" s="313" t="s">
        <v>535</v>
      </c>
      <c r="F13" s="289" t="s">
        <v>535</v>
      </c>
      <c r="G13" s="104">
        <v>3</v>
      </c>
      <c r="H13" s="14">
        <v>3</v>
      </c>
      <c r="I13" s="15">
        <f>+H13/G13</f>
        <v>1</v>
      </c>
      <c r="J13" s="124"/>
      <c r="K13" s="160"/>
    </row>
    <row r="14" spans="1:12" s="10" customFormat="1" ht="282.75" customHeight="1">
      <c r="A14" s="489" t="s">
        <v>602</v>
      </c>
      <c r="B14" s="490" t="s">
        <v>536</v>
      </c>
      <c r="C14" s="490" t="s">
        <v>536</v>
      </c>
      <c r="D14" s="491" t="s">
        <v>536</v>
      </c>
      <c r="E14" s="313" t="s">
        <v>537</v>
      </c>
      <c r="F14" s="289" t="s">
        <v>537</v>
      </c>
      <c r="G14" s="104">
        <v>4</v>
      </c>
      <c r="H14" s="14">
        <v>4</v>
      </c>
      <c r="I14" s="15">
        <f t="shared" ref="I14" si="0">+H14/G14</f>
        <v>1</v>
      </c>
      <c r="J14" s="16"/>
      <c r="K14" s="160"/>
      <c r="L14" s="122"/>
    </row>
    <row r="15" spans="1:12" s="1" customFormat="1" ht="51.75" customHeight="1">
      <c r="A15" s="20" t="s">
        <v>20</v>
      </c>
      <c r="B15" s="11" t="s">
        <v>271</v>
      </c>
      <c r="C15" s="13" t="s">
        <v>9</v>
      </c>
      <c r="D15" s="13" t="s">
        <v>10</v>
      </c>
      <c r="E15" s="12" t="s">
        <v>11</v>
      </c>
      <c r="F15" s="310" t="s">
        <v>377</v>
      </c>
      <c r="G15" s="378"/>
      <c r="H15" s="311"/>
      <c r="I15" s="13" t="s">
        <v>10</v>
      </c>
      <c r="J15" s="130" t="s">
        <v>12</v>
      </c>
      <c r="K15" s="128"/>
    </row>
    <row r="16" spans="1:12" s="1" customFormat="1" ht="23.25" customHeight="1">
      <c r="A16" s="484" t="s">
        <v>538</v>
      </c>
      <c r="B16" s="485"/>
      <c r="C16" s="485"/>
      <c r="D16" s="485"/>
      <c r="E16" s="485"/>
      <c r="F16" s="485"/>
      <c r="G16" s="485"/>
      <c r="H16" s="485"/>
      <c r="I16" s="485"/>
      <c r="J16" s="486"/>
      <c r="K16" s="125"/>
    </row>
    <row r="17" spans="1:13" s="1" customFormat="1" ht="299.55" customHeight="1">
      <c r="A17" s="495" t="s">
        <v>593</v>
      </c>
      <c r="B17" s="152" t="s">
        <v>539</v>
      </c>
      <c r="C17" s="153">
        <v>4</v>
      </c>
      <c r="D17" s="74">
        <v>4</v>
      </c>
      <c r="E17" s="75">
        <f>+D17/C17</f>
        <v>1</v>
      </c>
      <c r="F17" s="458"/>
      <c r="G17" s="459"/>
      <c r="H17" s="460"/>
      <c r="I17" s="24"/>
      <c r="K17" s="158"/>
      <c r="L17" s="149"/>
      <c r="M17" s="110"/>
    </row>
    <row r="18" spans="1:13" s="1" customFormat="1" ht="65.55" customHeight="1">
      <c r="A18" s="496"/>
      <c r="B18" s="154" t="s">
        <v>540</v>
      </c>
      <c r="C18" s="155">
        <v>105</v>
      </c>
      <c r="D18" s="123">
        <v>111</v>
      </c>
      <c r="E18" s="75">
        <f t="shared" ref="E18:E20" si="1">+D18/C18</f>
        <v>1.0571428571428572</v>
      </c>
      <c r="F18" s="488"/>
      <c r="G18" s="451"/>
      <c r="H18" s="452"/>
      <c r="I18" s="24"/>
      <c r="J18" s="131"/>
      <c r="K18" s="170"/>
      <c r="L18" s="168"/>
      <c r="M18" s="109"/>
    </row>
    <row r="19" spans="1:13" s="1" customFormat="1" ht="109.5" customHeight="1">
      <c r="A19" s="496"/>
      <c r="B19" s="152" t="s">
        <v>541</v>
      </c>
      <c r="C19" s="153">
        <v>40</v>
      </c>
      <c r="D19" s="74">
        <v>52</v>
      </c>
      <c r="E19" s="75">
        <f t="shared" si="1"/>
        <v>1.3</v>
      </c>
      <c r="F19" s="488"/>
      <c r="G19" s="451"/>
      <c r="H19" s="452"/>
      <c r="I19" s="24"/>
      <c r="J19" s="131" t="s">
        <v>542</v>
      </c>
      <c r="K19" s="171"/>
    </row>
    <row r="20" spans="1:13" s="1" customFormat="1" ht="118.95" customHeight="1">
      <c r="A20" s="496"/>
      <c r="B20" s="154" t="s">
        <v>543</v>
      </c>
      <c r="C20" s="153">
        <v>33</v>
      </c>
      <c r="D20" s="74">
        <v>25</v>
      </c>
      <c r="E20" s="75">
        <f t="shared" si="1"/>
        <v>0.75757575757575757</v>
      </c>
      <c r="F20" s="488"/>
      <c r="G20" s="451"/>
      <c r="H20" s="452"/>
      <c r="I20" s="24"/>
      <c r="J20" s="131" t="s">
        <v>544</v>
      </c>
      <c r="K20" s="172"/>
    </row>
    <row r="21" spans="1:13" s="1" customFormat="1" ht="204" customHeight="1">
      <c r="A21" s="497" t="s">
        <v>594</v>
      </c>
      <c r="B21" s="154" t="s">
        <v>535</v>
      </c>
      <c r="C21" s="153">
        <v>3</v>
      </c>
      <c r="D21" s="74">
        <v>3</v>
      </c>
      <c r="E21" s="75">
        <f>+D21/C21</f>
        <v>1</v>
      </c>
      <c r="F21" s="458"/>
      <c r="G21" s="459"/>
      <c r="H21" s="460"/>
      <c r="I21" s="24"/>
      <c r="J21" s="131"/>
      <c r="K21" s="170"/>
    </row>
    <row r="22" spans="1:13" s="1" customFormat="1" ht="219.75" customHeight="1">
      <c r="A22" s="498"/>
      <c r="B22" s="152" t="s">
        <v>545</v>
      </c>
      <c r="C22" s="155">
        <v>590</v>
      </c>
      <c r="D22" s="123">
        <v>1587</v>
      </c>
      <c r="E22" s="75">
        <f t="shared" ref="E22:E23" si="2">+D22/C22</f>
        <v>2.6898305084745764</v>
      </c>
      <c r="F22" s="488"/>
      <c r="G22" s="451"/>
      <c r="H22" s="452"/>
      <c r="I22" s="24"/>
      <c r="J22" s="132" t="s">
        <v>546</v>
      </c>
      <c r="K22" s="171"/>
      <c r="L22" s="169"/>
    </row>
    <row r="23" spans="1:13" s="1" customFormat="1" ht="409.5" customHeight="1">
      <c r="A23" s="498"/>
      <c r="B23" s="152" t="s">
        <v>547</v>
      </c>
      <c r="C23" s="153">
        <v>500</v>
      </c>
      <c r="D23" s="123">
        <v>900</v>
      </c>
      <c r="E23" s="75">
        <f t="shared" si="2"/>
        <v>1.8</v>
      </c>
      <c r="F23" s="450"/>
      <c r="G23" s="451"/>
      <c r="H23" s="452"/>
      <c r="I23" s="24"/>
      <c r="J23" s="132" t="s">
        <v>548</v>
      </c>
      <c r="K23" s="171"/>
      <c r="L23" s="169"/>
    </row>
    <row r="24" spans="1:13" s="1" customFormat="1" ht="93.75" customHeight="1">
      <c r="A24" s="499" t="s">
        <v>601</v>
      </c>
      <c r="B24" s="152" t="s">
        <v>549</v>
      </c>
      <c r="C24" s="155">
        <v>270</v>
      </c>
      <c r="D24" s="74">
        <v>336</v>
      </c>
      <c r="E24" s="75">
        <f>+D24/C24</f>
        <v>1.2444444444444445</v>
      </c>
      <c r="F24" s="450"/>
      <c r="G24" s="451"/>
      <c r="H24" s="452"/>
      <c r="I24" s="24"/>
      <c r="J24" s="131" t="s">
        <v>550</v>
      </c>
      <c r="K24" s="173"/>
      <c r="L24" s="169"/>
    </row>
    <row r="25" spans="1:13" s="1" customFormat="1" ht="183.75" customHeight="1">
      <c r="A25" s="494"/>
      <c r="B25" s="154" t="s">
        <v>551</v>
      </c>
      <c r="C25" s="153">
        <v>2</v>
      </c>
      <c r="D25" s="74">
        <v>1</v>
      </c>
      <c r="E25" s="75">
        <f t="shared" ref="E25:E26" si="3">+D25/C25</f>
        <v>0.5</v>
      </c>
      <c r="F25" s="450"/>
      <c r="G25" s="451"/>
      <c r="H25" s="452"/>
      <c r="I25" s="24"/>
      <c r="J25" s="131" t="s">
        <v>590</v>
      </c>
      <c r="K25" s="174"/>
      <c r="L25" s="112"/>
    </row>
    <row r="26" spans="1:13" s="1" customFormat="1" ht="79.95" customHeight="1">
      <c r="A26" s="494"/>
      <c r="B26" s="152" t="s">
        <v>552</v>
      </c>
      <c r="C26" s="153">
        <v>1</v>
      </c>
      <c r="D26" s="74">
        <v>0</v>
      </c>
      <c r="E26" s="75">
        <f t="shared" si="3"/>
        <v>0</v>
      </c>
      <c r="F26" s="458"/>
      <c r="G26" s="459"/>
      <c r="H26" s="460"/>
      <c r="I26" s="24"/>
      <c r="J26" s="131" t="s">
        <v>553</v>
      </c>
      <c r="K26" s="171"/>
      <c r="L26" s="108"/>
    </row>
    <row r="27" spans="1:13" s="1" customFormat="1" ht="51" customHeight="1">
      <c r="A27" s="499" t="s">
        <v>591</v>
      </c>
      <c r="B27" s="154" t="s">
        <v>554</v>
      </c>
      <c r="C27" s="153">
        <v>2</v>
      </c>
      <c r="D27" s="74">
        <v>2</v>
      </c>
      <c r="E27" s="75">
        <f>+D27/C27</f>
        <v>1</v>
      </c>
      <c r="F27" s="458"/>
      <c r="G27" s="459"/>
      <c r="H27" s="460"/>
      <c r="I27" s="24"/>
      <c r="J27" s="131"/>
      <c r="K27" s="171"/>
      <c r="L27" s="112"/>
    </row>
    <row r="28" spans="1:13" s="1" customFormat="1" ht="245.25" customHeight="1">
      <c r="A28" s="494"/>
      <c r="B28" s="154" t="s">
        <v>555</v>
      </c>
      <c r="C28" s="153">
        <v>110</v>
      </c>
      <c r="D28" s="74">
        <v>135</v>
      </c>
      <c r="E28" s="75">
        <f>+D28/C28</f>
        <v>1.2272727272727273</v>
      </c>
      <c r="F28" s="488"/>
      <c r="G28" s="451"/>
      <c r="H28" s="452"/>
      <c r="I28" s="24"/>
      <c r="J28" s="131" t="s">
        <v>556</v>
      </c>
      <c r="K28" s="172"/>
      <c r="L28" s="112"/>
    </row>
    <row r="29" spans="1:13" s="1" customFormat="1" ht="279.75" customHeight="1">
      <c r="A29" s="494" t="s">
        <v>588</v>
      </c>
      <c r="B29" s="154" t="s">
        <v>557</v>
      </c>
      <c r="C29" s="153">
        <v>550</v>
      </c>
      <c r="D29" s="74">
        <v>930</v>
      </c>
      <c r="E29" s="75">
        <f>+D29/C29</f>
        <v>1.6909090909090909</v>
      </c>
      <c r="F29" s="458"/>
      <c r="G29" s="459"/>
      <c r="H29" s="460"/>
      <c r="I29" s="24"/>
      <c r="J29" s="133" t="s">
        <v>558</v>
      </c>
      <c r="K29" s="173"/>
      <c r="L29" s="175"/>
    </row>
    <row r="30" spans="1:13" s="1" customFormat="1" ht="121.05" customHeight="1">
      <c r="A30" s="494"/>
      <c r="B30" s="154" t="s">
        <v>559</v>
      </c>
      <c r="C30" s="153">
        <v>100</v>
      </c>
      <c r="D30" s="24">
        <v>353</v>
      </c>
      <c r="E30" s="30">
        <f>+D30/C30</f>
        <v>3.53</v>
      </c>
      <c r="F30" s="488"/>
      <c r="G30" s="451"/>
      <c r="H30" s="452"/>
      <c r="I30" s="24"/>
      <c r="J30" s="134" t="s">
        <v>560</v>
      </c>
      <c r="K30" s="173"/>
    </row>
    <row r="31" spans="1:13" s="1" customFormat="1" ht="21" customHeight="1">
      <c r="A31" s="470" t="s">
        <v>67</v>
      </c>
      <c r="B31" s="471"/>
      <c r="C31" s="471"/>
      <c r="D31" s="471"/>
      <c r="E31" s="471"/>
      <c r="F31" s="471"/>
      <c r="G31" s="471"/>
      <c r="H31" s="471"/>
      <c r="I31" s="471"/>
      <c r="J31" s="471"/>
      <c r="K31" s="177"/>
    </row>
    <row r="32" spans="1:13" s="1" customFormat="1" ht="50.25" customHeight="1">
      <c r="A32" s="157" t="s">
        <v>561</v>
      </c>
      <c r="B32" s="101"/>
      <c r="C32" s="72">
        <v>0</v>
      </c>
      <c r="D32" s="74">
        <v>0</v>
      </c>
      <c r="E32" s="75" t="e">
        <f>+D32/C32</f>
        <v>#DIV/0!</v>
      </c>
      <c r="F32" s="455"/>
      <c r="G32" s="456"/>
      <c r="H32" s="457"/>
      <c r="I32" s="74"/>
      <c r="J32" s="131"/>
      <c r="K32" s="177"/>
    </row>
    <row r="33" spans="1:12" s="1" customFormat="1" ht="265.05" customHeight="1">
      <c r="A33" s="166" t="s">
        <v>587</v>
      </c>
      <c r="B33" s="101" t="s">
        <v>562</v>
      </c>
      <c r="C33" s="72">
        <v>2</v>
      </c>
      <c r="D33" s="74">
        <v>2</v>
      </c>
      <c r="E33" s="75">
        <f t="shared" ref="E33" si="4">+D33/C33</f>
        <v>1</v>
      </c>
      <c r="F33" s="455"/>
      <c r="G33" s="456"/>
      <c r="H33" s="457"/>
      <c r="I33" s="74"/>
      <c r="J33" s="131"/>
      <c r="K33" s="173"/>
      <c r="L33" s="176"/>
    </row>
    <row r="34" spans="1:12" s="1" customFormat="1" ht="240" customHeight="1">
      <c r="A34" s="492" t="s">
        <v>592</v>
      </c>
      <c r="B34" s="101" t="s">
        <v>563</v>
      </c>
      <c r="C34" s="72">
        <v>3</v>
      </c>
      <c r="D34" s="74">
        <v>4</v>
      </c>
      <c r="E34" s="75">
        <f t="shared" ref="E34" si="5">+D34/C34</f>
        <v>1.3333333333333333</v>
      </c>
      <c r="F34" s="458"/>
      <c r="G34" s="459"/>
      <c r="H34" s="460"/>
      <c r="I34" s="24"/>
      <c r="J34" s="131" t="s">
        <v>564</v>
      </c>
      <c r="K34" s="173"/>
    </row>
    <row r="35" spans="1:12" s="1" customFormat="1" ht="192" customHeight="1">
      <c r="A35" s="493"/>
      <c r="B35" s="101" t="s">
        <v>565</v>
      </c>
      <c r="C35" s="72">
        <v>40</v>
      </c>
      <c r="D35" s="74">
        <v>40</v>
      </c>
      <c r="E35" s="75">
        <f t="shared" ref="E35" si="6">+D35/C35</f>
        <v>1</v>
      </c>
      <c r="F35" s="455"/>
      <c r="G35" s="456"/>
      <c r="H35" s="457"/>
      <c r="I35" s="74"/>
      <c r="J35" s="131"/>
      <c r="K35" s="173"/>
      <c r="L35" s="112"/>
    </row>
    <row r="36" spans="1:12" s="1" customFormat="1" ht="132.75" customHeight="1">
      <c r="A36" s="453" t="s">
        <v>586</v>
      </c>
      <c r="B36" s="101" t="s">
        <v>566</v>
      </c>
      <c r="C36" s="72">
        <v>5</v>
      </c>
      <c r="D36" s="24">
        <v>17</v>
      </c>
      <c r="E36" s="30">
        <f t="shared" ref="E36:E38" si="7">+D36/C36</f>
        <v>3.4</v>
      </c>
      <c r="F36" s="488"/>
      <c r="G36" s="451"/>
      <c r="H36" s="452"/>
      <c r="I36" s="24"/>
      <c r="J36" s="135" t="s">
        <v>567</v>
      </c>
      <c r="K36" s="178"/>
      <c r="L36" s="161"/>
    </row>
    <row r="37" spans="1:12" s="1" customFormat="1" ht="148.5" customHeight="1">
      <c r="A37" s="454"/>
      <c r="B37" s="42" t="s">
        <v>568</v>
      </c>
      <c r="C37" s="37">
        <v>5</v>
      </c>
      <c r="D37" s="113">
        <v>33</v>
      </c>
      <c r="E37" s="30">
        <f t="shared" si="7"/>
        <v>6.6</v>
      </c>
      <c r="F37" s="151"/>
      <c r="G37" s="106"/>
      <c r="H37" s="107"/>
      <c r="I37" s="103"/>
      <c r="J37" s="135" t="s">
        <v>569</v>
      </c>
      <c r="K37" s="173"/>
    </row>
    <row r="38" spans="1:12" s="1" customFormat="1" ht="108.75" customHeight="1">
      <c r="A38" s="454"/>
      <c r="B38" s="102" t="s">
        <v>570</v>
      </c>
      <c r="C38" s="100">
        <v>3000</v>
      </c>
      <c r="D38" s="111">
        <v>31306</v>
      </c>
      <c r="E38" s="30">
        <f t="shared" si="7"/>
        <v>10.435333333333332</v>
      </c>
      <c r="F38" s="105"/>
      <c r="G38" s="106"/>
      <c r="H38" s="107"/>
      <c r="I38" s="103"/>
      <c r="J38" s="136" t="s">
        <v>571</v>
      </c>
      <c r="K38" s="173"/>
    </row>
    <row r="39" spans="1:12" s="1" customFormat="1" ht="75" customHeight="1">
      <c r="A39" s="179" t="s">
        <v>585</v>
      </c>
      <c r="B39" s="42" t="s">
        <v>572</v>
      </c>
      <c r="C39" s="37">
        <v>20</v>
      </c>
      <c r="D39" s="24">
        <v>21</v>
      </c>
      <c r="E39" s="30">
        <f>+D39/C39</f>
        <v>1.05</v>
      </c>
      <c r="F39" s="501"/>
      <c r="G39" s="502"/>
      <c r="H39" s="503"/>
      <c r="I39" s="24"/>
      <c r="J39" s="137"/>
      <c r="K39" s="170"/>
      <c r="L39" s="112"/>
    </row>
    <row r="40" spans="1:12" s="1" customFormat="1" ht="22.5" customHeight="1">
      <c r="A40" s="284" t="s">
        <v>99</v>
      </c>
      <c r="B40" s="284"/>
      <c r="C40" s="284"/>
      <c r="D40" s="284"/>
      <c r="E40" s="284"/>
      <c r="F40" s="284"/>
      <c r="G40" s="284"/>
      <c r="H40" s="284"/>
      <c r="I40" s="284"/>
      <c r="J40" s="330"/>
      <c r="K40" s="177"/>
    </row>
    <row r="41" spans="1:12" s="1" customFormat="1" ht="18">
      <c r="A41" s="187" t="s">
        <v>100</v>
      </c>
      <c r="B41" s="187"/>
      <c r="C41" s="187"/>
      <c r="D41" s="187"/>
      <c r="E41" s="187"/>
      <c r="F41" s="187"/>
      <c r="G41" s="187"/>
      <c r="H41" s="187"/>
      <c r="I41" s="187"/>
      <c r="J41" s="319"/>
      <c r="K41" s="177"/>
    </row>
    <row r="42" spans="1:12" s="1" customFormat="1" ht="60.75" customHeight="1">
      <c r="A42" s="500" t="s">
        <v>595</v>
      </c>
      <c r="B42" s="85" t="s">
        <v>102</v>
      </c>
      <c r="C42" s="83">
        <v>100</v>
      </c>
      <c r="D42" s="86">
        <f>(I42-I47)*100/I42</f>
        <v>100</v>
      </c>
      <c r="E42" s="84">
        <f>+D42/C42</f>
        <v>1</v>
      </c>
      <c r="F42" s="266" t="s">
        <v>103</v>
      </c>
      <c r="G42" s="267"/>
      <c r="H42" s="268"/>
      <c r="I42" s="87">
        <f>I43+I45+1</f>
        <v>23</v>
      </c>
      <c r="J42" s="138"/>
      <c r="K42" s="180"/>
    </row>
    <row r="43" spans="1:12" s="1" customFormat="1" ht="33.75" customHeight="1">
      <c r="A43" s="500"/>
      <c r="B43" s="249" t="s">
        <v>104</v>
      </c>
      <c r="C43" s="251">
        <v>0.25</v>
      </c>
      <c r="D43" s="208">
        <f>I43/I45</f>
        <v>0.29411764705882354</v>
      </c>
      <c r="E43" s="182">
        <f>C43/D43</f>
        <v>0.85</v>
      </c>
      <c r="F43" s="200" t="s">
        <v>267</v>
      </c>
      <c r="G43" s="200"/>
      <c r="H43" s="200"/>
      <c r="I43" s="115">
        <v>5</v>
      </c>
      <c r="J43" s="463" t="s">
        <v>573</v>
      </c>
      <c r="K43" s="128"/>
    </row>
    <row r="44" spans="1:12" s="1" customFormat="1" ht="33.75" customHeight="1">
      <c r="A44" s="500"/>
      <c r="B44" s="256"/>
      <c r="C44" s="255"/>
      <c r="D44" s="209"/>
      <c r="E44" s="224"/>
      <c r="F44" s="200" t="s">
        <v>106</v>
      </c>
      <c r="G44" s="200"/>
      <c r="H44" s="200"/>
      <c r="I44" s="17">
        <v>0</v>
      </c>
      <c r="J44" s="464"/>
      <c r="K44" s="127"/>
    </row>
    <row r="45" spans="1:12" s="1" customFormat="1" ht="33.75" customHeight="1">
      <c r="A45" s="500"/>
      <c r="B45" s="256"/>
      <c r="C45" s="255"/>
      <c r="D45" s="209"/>
      <c r="E45" s="224"/>
      <c r="F45" s="200" t="s">
        <v>107</v>
      </c>
      <c r="G45" s="200"/>
      <c r="H45" s="200"/>
      <c r="I45" s="17">
        <v>17</v>
      </c>
      <c r="J45" s="464"/>
      <c r="K45" s="127"/>
    </row>
    <row r="46" spans="1:12" s="1" customFormat="1" ht="29.25" customHeight="1">
      <c r="A46" s="500"/>
      <c r="B46" s="256"/>
      <c r="C46" s="255"/>
      <c r="D46" s="209"/>
      <c r="E46" s="224"/>
      <c r="F46" s="200" t="s">
        <v>108</v>
      </c>
      <c r="G46" s="200"/>
      <c r="H46" s="200"/>
      <c r="I46" s="17">
        <v>17</v>
      </c>
      <c r="J46" s="464"/>
      <c r="K46" s="127"/>
    </row>
    <row r="47" spans="1:12" s="1" customFormat="1" ht="29.25" customHeight="1">
      <c r="A47" s="500"/>
      <c r="B47" s="250"/>
      <c r="C47" s="252"/>
      <c r="D47" s="210"/>
      <c r="E47" s="183"/>
      <c r="F47" s="221" t="s">
        <v>109</v>
      </c>
      <c r="G47" s="222"/>
      <c r="H47" s="223"/>
      <c r="I47" s="17">
        <v>0</v>
      </c>
      <c r="J47" s="465"/>
      <c r="K47" s="127"/>
    </row>
    <row r="48" spans="1:12" s="1" customFormat="1" ht="39.75" customHeight="1">
      <c r="A48" s="500"/>
      <c r="B48" s="189" t="s">
        <v>110</v>
      </c>
      <c r="C48" s="190">
        <v>5.5</v>
      </c>
      <c r="D48" s="188">
        <f>(I42-I48)/I48</f>
        <v>4.75</v>
      </c>
      <c r="E48" s="193">
        <f>D48/C48</f>
        <v>0.86363636363636365</v>
      </c>
      <c r="F48" s="192" t="s">
        <v>111</v>
      </c>
      <c r="G48" s="192"/>
      <c r="H48" s="192"/>
      <c r="I48" s="17">
        <v>4</v>
      </c>
      <c r="J48" s="466" t="s">
        <v>574</v>
      </c>
      <c r="K48" s="127"/>
    </row>
    <row r="49" spans="1:11" s="1" customFormat="1" ht="33.75" customHeight="1">
      <c r="A49" s="500"/>
      <c r="B49" s="189"/>
      <c r="C49" s="190"/>
      <c r="D49" s="188"/>
      <c r="E49" s="193"/>
      <c r="F49" s="192" t="s">
        <v>112</v>
      </c>
      <c r="G49" s="192"/>
      <c r="H49" s="192"/>
      <c r="I49" s="17">
        <v>687000</v>
      </c>
      <c r="J49" s="467"/>
      <c r="K49" s="127"/>
    </row>
    <row r="50" spans="1:11" s="1" customFormat="1" ht="38.25" customHeight="1">
      <c r="A50" s="500"/>
      <c r="B50" s="189"/>
      <c r="C50" s="190"/>
      <c r="D50" s="188"/>
      <c r="E50" s="193"/>
      <c r="F50" s="201" t="s">
        <v>113</v>
      </c>
      <c r="G50" s="201"/>
      <c r="H50" s="201"/>
      <c r="I50" s="114">
        <v>495780.34</v>
      </c>
      <c r="J50" s="467"/>
      <c r="K50" s="127"/>
    </row>
    <row r="51" spans="1:11" s="1" customFormat="1" ht="36.75" customHeight="1">
      <c r="A51" s="472" t="s">
        <v>575</v>
      </c>
      <c r="B51" s="249" t="s">
        <v>115</v>
      </c>
      <c r="C51" s="251">
        <v>100</v>
      </c>
      <c r="D51" s="253">
        <f>I51*100/I42</f>
        <v>100</v>
      </c>
      <c r="E51" s="182">
        <f>D51/C51</f>
        <v>1</v>
      </c>
      <c r="F51" s="192" t="s">
        <v>374</v>
      </c>
      <c r="G51" s="192"/>
      <c r="H51" s="192"/>
      <c r="I51" s="147">
        <v>23</v>
      </c>
      <c r="J51" s="461"/>
      <c r="K51" s="108"/>
    </row>
    <row r="52" spans="1:11" s="1" customFormat="1" ht="74.25" customHeight="1">
      <c r="A52" s="191"/>
      <c r="B52" s="250"/>
      <c r="C52" s="252"/>
      <c r="D52" s="254"/>
      <c r="E52" s="183"/>
      <c r="F52" s="285" t="s">
        <v>117</v>
      </c>
      <c r="G52" s="286"/>
      <c r="H52" s="287"/>
      <c r="I52" s="147">
        <v>4</v>
      </c>
      <c r="J52" s="462"/>
      <c r="K52" s="146"/>
    </row>
    <row r="53" spans="1:11" s="1" customFormat="1" ht="137.25" customHeight="1">
      <c r="A53" s="191"/>
      <c r="B53" s="27" t="s">
        <v>118</v>
      </c>
      <c r="C53" s="38">
        <v>340</v>
      </c>
      <c r="D53" s="67">
        <f>I53/(I42-I44)</f>
        <v>297.52173913043481</v>
      </c>
      <c r="E53" s="28">
        <f>D53/C53</f>
        <v>0.87506393861892595</v>
      </c>
      <c r="F53" s="192" t="s">
        <v>119</v>
      </c>
      <c r="G53" s="192"/>
      <c r="H53" s="192"/>
      <c r="I53" s="17">
        <v>6843</v>
      </c>
      <c r="J53" s="162" t="s">
        <v>576</v>
      </c>
      <c r="K53" s="148"/>
    </row>
    <row r="54" spans="1:11" s="1" customFormat="1" ht="18">
      <c r="A54" s="282" t="s">
        <v>120</v>
      </c>
      <c r="B54" s="282"/>
      <c r="C54" s="282"/>
      <c r="D54" s="282"/>
      <c r="E54" s="282"/>
      <c r="F54" s="282"/>
      <c r="G54" s="282"/>
      <c r="H54" s="282"/>
      <c r="I54" s="282"/>
      <c r="J54" s="282"/>
      <c r="K54" s="125"/>
    </row>
    <row r="55" spans="1:11" s="1" customFormat="1" ht="33.75" customHeight="1">
      <c r="A55" s="477" t="s">
        <v>577</v>
      </c>
      <c r="B55" s="249" t="s">
        <v>122</v>
      </c>
      <c r="C55" s="251">
        <v>15000</v>
      </c>
      <c r="D55" s="242">
        <f>I55+I57+I58+I59</f>
        <v>39173</v>
      </c>
      <c r="E55" s="239">
        <f>D55/C55</f>
        <v>2.6115333333333335</v>
      </c>
      <c r="F55" s="192" t="s">
        <v>328</v>
      </c>
      <c r="G55" s="192"/>
      <c r="H55" s="192"/>
      <c r="I55" s="17">
        <v>34868</v>
      </c>
      <c r="J55" s="478" t="s">
        <v>578</v>
      </c>
      <c r="K55" s="127"/>
    </row>
    <row r="56" spans="1:11" s="1" customFormat="1" ht="88.5" customHeight="1">
      <c r="A56" s="198"/>
      <c r="B56" s="256"/>
      <c r="C56" s="255"/>
      <c r="D56" s="243"/>
      <c r="E56" s="240"/>
      <c r="F56" s="200" t="s">
        <v>124</v>
      </c>
      <c r="G56" s="200"/>
      <c r="H56" s="200"/>
      <c r="I56" s="163">
        <v>0</v>
      </c>
      <c r="J56" s="467"/>
      <c r="K56" s="159"/>
    </row>
    <row r="57" spans="1:11" s="1" customFormat="1" ht="33.75" customHeight="1">
      <c r="A57" s="198"/>
      <c r="B57" s="256"/>
      <c r="C57" s="255"/>
      <c r="D57" s="243"/>
      <c r="E57" s="240"/>
      <c r="F57" s="192" t="s">
        <v>125</v>
      </c>
      <c r="G57" s="192"/>
      <c r="H57" s="192"/>
      <c r="I57" s="17">
        <v>4305</v>
      </c>
      <c r="J57" s="467"/>
      <c r="K57" s="127"/>
    </row>
    <row r="58" spans="1:11" s="1" customFormat="1" ht="33.75" customHeight="1">
      <c r="A58" s="198"/>
      <c r="B58" s="256"/>
      <c r="C58" s="255"/>
      <c r="D58" s="243"/>
      <c r="E58" s="240"/>
      <c r="F58" s="192" t="s">
        <v>126</v>
      </c>
      <c r="G58" s="192"/>
      <c r="H58" s="192"/>
      <c r="I58" s="165">
        <v>0</v>
      </c>
      <c r="J58" s="467"/>
      <c r="K58" s="164"/>
    </row>
    <row r="59" spans="1:11" s="1" customFormat="1" ht="21.75" customHeight="1">
      <c r="A59" s="198"/>
      <c r="B59" s="250"/>
      <c r="C59" s="252"/>
      <c r="D59" s="244"/>
      <c r="E59" s="241"/>
      <c r="F59" s="221" t="s">
        <v>127</v>
      </c>
      <c r="G59" s="222"/>
      <c r="H59" s="223"/>
      <c r="I59" s="165">
        <v>0</v>
      </c>
      <c r="J59" s="479"/>
      <c r="K59" s="127"/>
    </row>
    <row r="60" spans="1:11" s="1" customFormat="1" ht="33.75" customHeight="1">
      <c r="A60" s="198"/>
      <c r="B60" s="249" t="s">
        <v>128</v>
      </c>
      <c r="C60" s="474">
        <v>0</v>
      </c>
      <c r="D60" s="242">
        <f>SUM(I60+I66+I67+I68)</f>
        <v>0</v>
      </c>
      <c r="E60" s="239" t="e">
        <f>D60/C60</f>
        <v>#DIV/0!</v>
      </c>
      <c r="F60" s="192" t="s">
        <v>129</v>
      </c>
      <c r="G60" s="192"/>
      <c r="H60" s="192"/>
      <c r="I60" s="92">
        <f>SUM(I61:I65)</f>
        <v>0</v>
      </c>
      <c r="J60" s="473"/>
      <c r="K60" s="127"/>
    </row>
    <row r="61" spans="1:11" s="1" customFormat="1" ht="33.75" customHeight="1">
      <c r="A61" s="198"/>
      <c r="B61" s="256"/>
      <c r="C61" s="475"/>
      <c r="D61" s="243"/>
      <c r="E61" s="240"/>
      <c r="F61" s="184" t="s">
        <v>130</v>
      </c>
      <c r="G61" s="185"/>
      <c r="H61" s="186"/>
      <c r="I61" s="26">
        <v>0</v>
      </c>
      <c r="J61" s="464"/>
      <c r="K61" s="127"/>
    </row>
    <row r="62" spans="1:11" s="1" customFormat="1" ht="33.75" customHeight="1">
      <c r="A62" s="198"/>
      <c r="B62" s="256"/>
      <c r="C62" s="475"/>
      <c r="D62" s="243"/>
      <c r="E62" s="240"/>
      <c r="F62" s="184" t="s">
        <v>131</v>
      </c>
      <c r="G62" s="185"/>
      <c r="H62" s="186"/>
      <c r="I62" s="26">
        <v>0</v>
      </c>
      <c r="J62" s="464"/>
      <c r="K62" s="127"/>
    </row>
    <row r="63" spans="1:11" s="1" customFormat="1" ht="33.75" customHeight="1">
      <c r="A63" s="198"/>
      <c r="B63" s="256"/>
      <c r="C63" s="475"/>
      <c r="D63" s="243"/>
      <c r="E63" s="240"/>
      <c r="F63" s="184" t="s">
        <v>132</v>
      </c>
      <c r="G63" s="185"/>
      <c r="H63" s="186"/>
      <c r="I63" s="26">
        <v>0</v>
      </c>
      <c r="J63" s="464"/>
      <c r="K63" s="127"/>
    </row>
    <row r="64" spans="1:11" s="1" customFormat="1" ht="33.75" customHeight="1">
      <c r="A64" s="198"/>
      <c r="B64" s="256"/>
      <c r="C64" s="475"/>
      <c r="D64" s="243"/>
      <c r="E64" s="240"/>
      <c r="F64" s="184" t="s">
        <v>133</v>
      </c>
      <c r="G64" s="185"/>
      <c r="H64" s="186"/>
      <c r="I64" s="26">
        <v>0</v>
      </c>
      <c r="J64" s="464"/>
      <c r="K64" s="127"/>
    </row>
    <row r="65" spans="1:11" s="1" customFormat="1" ht="33.75" customHeight="1">
      <c r="A65" s="198"/>
      <c r="B65" s="256"/>
      <c r="C65" s="475"/>
      <c r="D65" s="243"/>
      <c r="E65" s="240"/>
      <c r="F65" s="184" t="s">
        <v>134</v>
      </c>
      <c r="G65" s="185"/>
      <c r="H65" s="186"/>
      <c r="I65" s="26">
        <v>0</v>
      </c>
      <c r="J65" s="464"/>
      <c r="K65" s="127"/>
    </row>
    <row r="66" spans="1:11" s="1" customFormat="1" ht="27.75" customHeight="1">
      <c r="A66" s="198"/>
      <c r="B66" s="256"/>
      <c r="C66" s="475"/>
      <c r="D66" s="243"/>
      <c r="E66" s="240"/>
      <c r="F66" s="192" t="s">
        <v>135</v>
      </c>
      <c r="G66" s="192"/>
      <c r="H66" s="192"/>
      <c r="I66" s="26">
        <v>0</v>
      </c>
      <c r="J66" s="464"/>
      <c r="K66" s="127"/>
    </row>
    <row r="67" spans="1:11" s="1" customFormat="1" ht="27.75" customHeight="1">
      <c r="A67" s="198"/>
      <c r="B67" s="256"/>
      <c r="C67" s="475"/>
      <c r="D67" s="243"/>
      <c r="E67" s="240"/>
      <c r="F67" s="192" t="s">
        <v>136</v>
      </c>
      <c r="G67" s="192"/>
      <c r="H67" s="192"/>
      <c r="I67" s="26">
        <v>0</v>
      </c>
      <c r="J67" s="464"/>
      <c r="K67" s="127"/>
    </row>
    <row r="68" spans="1:11" s="1" customFormat="1" ht="27.75" customHeight="1">
      <c r="A68" s="198"/>
      <c r="B68" s="250"/>
      <c r="C68" s="476"/>
      <c r="D68" s="244"/>
      <c r="E68" s="241"/>
      <c r="F68" s="221" t="s">
        <v>137</v>
      </c>
      <c r="G68" s="222"/>
      <c r="H68" s="223"/>
      <c r="I68" s="26">
        <v>0</v>
      </c>
      <c r="J68" s="465"/>
      <c r="K68" s="127"/>
    </row>
    <row r="69" spans="1:11" s="1" customFormat="1" ht="18">
      <c r="A69" s="187" t="s">
        <v>138</v>
      </c>
      <c r="B69" s="187"/>
      <c r="C69" s="187"/>
      <c r="D69" s="187"/>
      <c r="E69" s="187"/>
      <c r="F69" s="187"/>
      <c r="G69" s="187"/>
      <c r="H69" s="187"/>
      <c r="I69" s="187"/>
      <c r="J69" s="187"/>
      <c r="K69" s="125"/>
    </row>
    <row r="70" spans="1:11" s="1" customFormat="1" ht="33.75" customHeight="1">
      <c r="A70" s="472" t="s">
        <v>579</v>
      </c>
      <c r="B70" s="189" t="s">
        <v>140</v>
      </c>
      <c r="C70" s="190">
        <v>80</v>
      </c>
      <c r="D70" s="188">
        <f>I76/(I70+I71+I73-I74-I75)</f>
        <v>63.442048517520213</v>
      </c>
      <c r="E70" s="193">
        <f>C70/D70</f>
        <v>1.2609933296511875</v>
      </c>
      <c r="F70" s="192" t="s">
        <v>141</v>
      </c>
      <c r="G70" s="192"/>
      <c r="H70" s="192"/>
      <c r="I70" s="17">
        <v>0</v>
      </c>
      <c r="J70" s="473" t="s">
        <v>580</v>
      </c>
      <c r="K70" s="127"/>
    </row>
    <row r="71" spans="1:11" s="1" customFormat="1" ht="33.75" customHeight="1">
      <c r="A71" s="191"/>
      <c r="B71" s="189"/>
      <c r="C71" s="190"/>
      <c r="D71" s="188"/>
      <c r="E71" s="193"/>
      <c r="F71" s="192" t="s">
        <v>142</v>
      </c>
      <c r="G71" s="192"/>
      <c r="H71" s="192"/>
      <c r="I71" s="17">
        <v>371</v>
      </c>
      <c r="J71" s="464"/>
      <c r="K71" s="127"/>
    </row>
    <row r="72" spans="1:11" s="1" customFormat="1" ht="33.75" customHeight="1">
      <c r="A72" s="191"/>
      <c r="B72" s="189"/>
      <c r="C72" s="190"/>
      <c r="D72" s="188"/>
      <c r="E72" s="193"/>
      <c r="F72" s="200" t="s">
        <v>143</v>
      </c>
      <c r="G72" s="200"/>
      <c r="H72" s="200"/>
      <c r="I72" s="17">
        <v>371</v>
      </c>
      <c r="J72" s="464"/>
      <c r="K72" s="127"/>
    </row>
    <row r="73" spans="1:11" s="1" customFormat="1" ht="46.5" customHeight="1">
      <c r="A73" s="191"/>
      <c r="B73" s="189"/>
      <c r="C73" s="190"/>
      <c r="D73" s="188"/>
      <c r="E73" s="193"/>
      <c r="F73" s="192" t="s">
        <v>144</v>
      </c>
      <c r="G73" s="192"/>
      <c r="H73" s="192"/>
      <c r="I73" s="17">
        <v>0</v>
      </c>
      <c r="J73" s="464"/>
      <c r="K73" s="127"/>
    </row>
    <row r="74" spans="1:11" s="1" customFormat="1" ht="43.5" customHeight="1">
      <c r="A74" s="191"/>
      <c r="B74" s="189"/>
      <c r="C74" s="190"/>
      <c r="D74" s="188"/>
      <c r="E74" s="193"/>
      <c r="F74" s="192" t="s">
        <v>145</v>
      </c>
      <c r="G74" s="192"/>
      <c r="H74" s="192"/>
      <c r="I74" s="17">
        <v>0</v>
      </c>
      <c r="J74" s="464"/>
      <c r="K74" s="127"/>
    </row>
    <row r="75" spans="1:11" s="1" customFormat="1" ht="33.75" customHeight="1">
      <c r="A75" s="191"/>
      <c r="B75" s="189"/>
      <c r="C75" s="190"/>
      <c r="D75" s="188"/>
      <c r="E75" s="193"/>
      <c r="F75" s="192" t="s">
        <v>146</v>
      </c>
      <c r="G75" s="192"/>
      <c r="H75" s="192"/>
      <c r="I75" s="17">
        <v>0</v>
      </c>
      <c r="J75" s="464"/>
      <c r="K75" s="127"/>
    </row>
    <row r="76" spans="1:11" s="1" customFormat="1" ht="48.75" customHeight="1">
      <c r="A76" s="191"/>
      <c r="B76" s="189"/>
      <c r="C76" s="190"/>
      <c r="D76" s="188"/>
      <c r="E76" s="193"/>
      <c r="F76" s="192" t="s">
        <v>268</v>
      </c>
      <c r="G76" s="192"/>
      <c r="H76" s="192"/>
      <c r="I76" s="17">
        <v>23537</v>
      </c>
      <c r="J76" s="464"/>
      <c r="K76" s="127"/>
    </row>
    <row r="77" spans="1:11" s="1" customFormat="1" ht="33.75" customHeight="1">
      <c r="A77" s="191"/>
      <c r="B77" s="189"/>
      <c r="C77" s="190"/>
      <c r="D77" s="188"/>
      <c r="E77" s="193"/>
      <c r="F77" s="200" t="s">
        <v>148</v>
      </c>
      <c r="G77" s="200"/>
      <c r="H77" s="200"/>
      <c r="I77" s="17">
        <v>14406</v>
      </c>
      <c r="J77" s="480"/>
      <c r="K77" s="127"/>
    </row>
    <row r="78" spans="1:11" s="1" customFormat="1" ht="33.75" customHeight="1">
      <c r="A78" s="191" t="s">
        <v>581</v>
      </c>
      <c r="B78" s="189" t="s">
        <v>150</v>
      </c>
      <c r="C78" s="482">
        <v>0</v>
      </c>
      <c r="D78" s="188" t="e">
        <f>I83/I78</f>
        <v>#DIV/0!</v>
      </c>
      <c r="E78" s="193" t="e">
        <f>C78/D78</f>
        <v>#DIV/0!</v>
      </c>
      <c r="F78" s="192" t="s">
        <v>269</v>
      </c>
      <c r="G78" s="192"/>
      <c r="H78" s="192"/>
      <c r="I78" s="19">
        <f>SUM(I79:I80)</f>
        <v>0</v>
      </c>
      <c r="J78" s="469"/>
      <c r="K78" s="127"/>
    </row>
    <row r="79" spans="1:11" s="1" customFormat="1" ht="33.75" customHeight="1">
      <c r="A79" s="191"/>
      <c r="B79" s="189"/>
      <c r="C79" s="482"/>
      <c r="D79" s="188"/>
      <c r="E79" s="193"/>
      <c r="F79" s="201" t="s">
        <v>152</v>
      </c>
      <c r="G79" s="201"/>
      <c r="H79" s="201"/>
      <c r="I79" s="17">
        <v>0</v>
      </c>
      <c r="J79" s="469"/>
      <c r="K79" s="127"/>
    </row>
    <row r="80" spans="1:11" s="1" customFormat="1" ht="48.75" customHeight="1">
      <c r="A80" s="191"/>
      <c r="B80" s="189"/>
      <c r="C80" s="482"/>
      <c r="D80" s="188"/>
      <c r="E80" s="193"/>
      <c r="F80" s="201" t="s">
        <v>153</v>
      </c>
      <c r="G80" s="201"/>
      <c r="H80" s="201"/>
      <c r="I80" s="17">
        <v>0</v>
      </c>
      <c r="J80" s="469"/>
      <c r="K80" s="127"/>
    </row>
    <row r="81" spans="1:11" s="1" customFormat="1" ht="48.75" customHeight="1">
      <c r="A81" s="191"/>
      <c r="B81" s="189" t="s">
        <v>154</v>
      </c>
      <c r="C81" s="468"/>
      <c r="D81" s="188" t="e">
        <f>I83/I81</f>
        <v>#DIV/0!</v>
      </c>
      <c r="E81" s="193" t="e">
        <f>C81/D81</f>
        <v>#DIV/0!</v>
      </c>
      <c r="F81" s="192" t="s">
        <v>155</v>
      </c>
      <c r="G81" s="192"/>
      <c r="H81" s="192"/>
      <c r="I81" s="17">
        <v>0</v>
      </c>
      <c r="J81" s="469"/>
      <c r="K81" s="127"/>
    </row>
    <row r="82" spans="1:11" s="1" customFormat="1" ht="33.75" customHeight="1">
      <c r="A82" s="191"/>
      <c r="B82" s="189"/>
      <c r="C82" s="468"/>
      <c r="D82" s="188"/>
      <c r="E82" s="193"/>
      <c r="F82" s="192" t="s">
        <v>156</v>
      </c>
      <c r="G82" s="192"/>
      <c r="H82" s="192"/>
      <c r="I82" s="17">
        <v>0</v>
      </c>
      <c r="J82" s="469"/>
      <c r="K82" s="127"/>
    </row>
    <row r="83" spans="1:11" s="1" customFormat="1" ht="33.75" customHeight="1">
      <c r="A83" s="191"/>
      <c r="B83" s="189"/>
      <c r="C83" s="468"/>
      <c r="D83" s="188"/>
      <c r="E83" s="193"/>
      <c r="F83" s="192" t="s">
        <v>157</v>
      </c>
      <c r="G83" s="192"/>
      <c r="H83" s="192"/>
      <c r="I83" s="17">
        <v>0</v>
      </c>
      <c r="J83" s="469"/>
      <c r="K83" s="127"/>
    </row>
    <row r="84" spans="1:11" s="1" customFormat="1" ht="18">
      <c r="A84" s="187" t="s">
        <v>163</v>
      </c>
      <c r="B84" s="187"/>
      <c r="C84" s="187"/>
      <c r="D84" s="187"/>
      <c r="E84" s="187"/>
      <c r="F84" s="187"/>
      <c r="G84" s="187"/>
      <c r="H84" s="187"/>
      <c r="I84" s="187"/>
      <c r="J84" s="187"/>
      <c r="K84" s="125"/>
    </row>
    <row r="85" spans="1:11" s="1" customFormat="1" ht="204.75" customHeight="1">
      <c r="A85" s="483" t="s">
        <v>600</v>
      </c>
      <c r="B85" s="93" t="s">
        <v>165</v>
      </c>
      <c r="C85" s="38" t="s">
        <v>582</v>
      </c>
      <c r="D85" s="26" t="s">
        <v>599</v>
      </c>
      <c r="E85" s="99"/>
      <c r="F85" s="316"/>
      <c r="G85" s="317"/>
      <c r="H85" s="317"/>
      <c r="I85" s="318"/>
      <c r="J85" s="167" t="s">
        <v>598</v>
      </c>
      <c r="K85" s="158"/>
    </row>
    <row r="86" spans="1:11" s="1" customFormat="1" ht="55.5" customHeight="1">
      <c r="A86" s="191"/>
      <c r="B86" s="189" t="s">
        <v>167</v>
      </c>
      <c r="C86" s="251">
        <v>100</v>
      </c>
      <c r="D86" s="188">
        <f>I87/I86*100</f>
        <v>99.861033992945138</v>
      </c>
      <c r="E86" s="182">
        <f>+D86/C86</f>
        <v>0.99861033992945136</v>
      </c>
      <c r="F86" s="221" t="s">
        <v>168</v>
      </c>
      <c r="G86" s="222"/>
      <c r="H86" s="223"/>
      <c r="I86" s="29">
        <v>2984183.03</v>
      </c>
      <c r="J86" s="139"/>
      <c r="K86" s="126"/>
    </row>
    <row r="87" spans="1:11" s="1" customFormat="1" ht="54" customHeight="1">
      <c r="A87" s="191"/>
      <c r="B87" s="189"/>
      <c r="C87" s="252"/>
      <c r="D87" s="188"/>
      <c r="E87" s="183"/>
      <c r="F87" s="266" t="s">
        <v>169</v>
      </c>
      <c r="G87" s="267"/>
      <c r="H87" s="268"/>
      <c r="I87" s="145">
        <v>2980036.03</v>
      </c>
      <c r="J87" s="150"/>
      <c r="K87" s="126"/>
    </row>
    <row r="88" spans="1:11" s="140" customFormat="1">
      <c r="C88" s="141"/>
      <c r="D88" s="141"/>
      <c r="E88" s="142"/>
      <c r="I88" s="141"/>
      <c r="J88" s="143"/>
      <c r="K88" s="144"/>
    </row>
    <row r="89" spans="1:11" s="1" customFormat="1" ht="15.6">
      <c r="A89" s="7"/>
      <c r="B89" s="7"/>
      <c r="C89" s="277"/>
      <c r="D89" s="277"/>
      <c r="E89" s="277"/>
      <c r="I89" s="2"/>
      <c r="J89" s="32"/>
      <c r="K89" s="125"/>
    </row>
    <row r="90" spans="1:11" s="1" customFormat="1" ht="15.6">
      <c r="A90" s="156" t="s">
        <v>583</v>
      </c>
      <c r="B90" s="78"/>
      <c r="C90" s="481" t="s">
        <v>584</v>
      </c>
      <c r="D90" s="481"/>
      <c r="E90" s="481"/>
      <c r="I90" s="2"/>
      <c r="J90" s="32"/>
      <c r="K90" s="125"/>
    </row>
    <row r="91" spans="1:11" s="1" customFormat="1">
      <c r="A91" s="8" t="s">
        <v>171</v>
      </c>
      <c r="B91" s="8" t="s">
        <v>172</v>
      </c>
      <c r="C91" s="276" t="s">
        <v>173</v>
      </c>
      <c r="D91" s="276"/>
      <c r="E91" s="276"/>
      <c r="I91" s="2"/>
      <c r="J91" s="32"/>
      <c r="K91" s="125"/>
    </row>
    <row r="92" spans="1:11">
      <c r="D92" s="54"/>
      <c r="E92"/>
      <c r="I92"/>
      <c r="J92"/>
    </row>
    <row r="93" spans="1:11">
      <c r="D93" s="54"/>
      <c r="E93"/>
      <c r="I93"/>
      <c r="J93"/>
    </row>
    <row r="94" spans="1:11">
      <c r="D94" s="54"/>
      <c r="E94"/>
      <c r="I94"/>
      <c r="J94"/>
    </row>
  </sheetData>
  <sheetProtection algorithmName="SHA-512" hashValue="YNNQmpCU8jwBA4d3GTahrP4zQt2nFeLO14maxl1fq41NF8V4/W1ewqiaAwrq1pvB6KGa+5/wkzQLQjJcB4nSHw==" saltValue="yXZq30+OQ4DqB8nEtptOUg==" spinCount="100000" sheet="1" formatCells="0" formatColumns="0" formatRows="0" selectLockedCells="1"/>
  <mergeCells count="148">
    <mergeCell ref="A21:A23"/>
    <mergeCell ref="F26:H26"/>
    <mergeCell ref="F24:H24"/>
    <mergeCell ref="A24:A26"/>
    <mergeCell ref="A27:A28"/>
    <mergeCell ref="F27:H27"/>
    <mergeCell ref="B51:B52"/>
    <mergeCell ref="F66:H66"/>
    <mergeCell ref="F67:H67"/>
    <mergeCell ref="F57:H57"/>
    <mergeCell ref="F62:H62"/>
    <mergeCell ref="F63:H63"/>
    <mergeCell ref="F64:H64"/>
    <mergeCell ref="F58:H58"/>
    <mergeCell ref="F60:H60"/>
    <mergeCell ref="F36:H36"/>
    <mergeCell ref="A42:A50"/>
    <mergeCell ref="B43:B47"/>
    <mergeCell ref="C43:C47"/>
    <mergeCell ref="F42:H42"/>
    <mergeCell ref="F39:H39"/>
    <mergeCell ref="A40:J40"/>
    <mergeCell ref="F28:H28"/>
    <mergeCell ref="F23:H23"/>
    <mergeCell ref="F22:H22"/>
    <mergeCell ref="F20:H20"/>
    <mergeCell ref="F19:H19"/>
    <mergeCell ref="F56:H56"/>
    <mergeCell ref="A13:D13"/>
    <mergeCell ref="E13:F13"/>
    <mergeCell ref="A14:D14"/>
    <mergeCell ref="E14:F14"/>
    <mergeCell ref="F21:H21"/>
    <mergeCell ref="F18:H18"/>
    <mergeCell ref="F49:H49"/>
    <mergeCell ref="F46:H46"/>
    <mergeCell ref="F43:H43"/>
    <mergeCell ref="F44:H44"/>
    <mergeCell ref="F45:H45"/>
    <mergeCell ref="F48:H48"/>
    <mergeCell ref="A34:A35"/>
    <mergeCell ref="F34:H34"/>
    <mergeCell ref="F33:H33"/>
    <mergeCell ref="B48:B50"/>
    <mergeCell ref="A29:A30"/>
    <mergeCell ref="A17:A20"/>
    <mergeCell ref="F30:H30"/>
    <mergeCell ref="F32:H32"/>
    <mergeCell ref="I1:J1"/>
    <mergeCell ref="I2:J2"/>
    <mergeCell ref="I3:J3"/>
    <mergeCell ref="I4:J4"/>
    <mergeCell ref="I5:J5"/>
    <mergeCell ref="I6:J6"/>
    <mergeCell ref="F15:H15"/>
    <mergeCell ref="A16:J16"/>
    <mergeCell ref="F17:H17"/>
    <mergeCell ref="A8:J8"/>
    <mergeCell ref="A10:D10"/>
    <mergeCell ref="E10:F10"/>
    <mergeCell ref="A11:D11"/>
    <mergeCell ref="E11:F11"/>
    <mergeCell ref="A12:D12"/>
    <mergeCell ref="E12:F12"/>
    <mergeCell ref="C90:E90"/>
    <mergeCell ref="A84:J84"/>
    <mergeCell ref="A78:A83"/>
    <mergeCell ref="B78:B80"/>
    <mergeCell ref="C78:C80"/>
    <mergeCell ref="F78:H78"/>
    <mergeCell ref="F79:H79"/>
    <mergeCell ref="D78:D80"/>
    <mergeCell ref="E78:E80"/>
    <mergeCell ref="J78:J80"/>
    <mergeCell ref="F80:H80"/>
    <mergeCell ref="F83:H83"/>
    <mergeCell ref="F81:H81"/>
    <mergeCell ref="F82:H82"/>
    <mergeCell ref="C89:E89"/>
    <mergeCell ref="A85:A87"/>
    <mergeCell ref="F85:I85"/>
    <mergeCell ref="B86:B87"/>
    <mergeCell ref="C86:C87"/>
    <mergeCell ref="D86:D87"/>
    <mergeCell ref="E86:E87"/>
    <mergeCell ref="F86:H86"/>
    <mergeCell ref="F87:H87"/>
    <mergeCell ref="F73:H73"/>
    <mergeCell ref="F70:H70"/>
    <mergeCell ref="F71:H71"/>
    <mergeCell ref="A69:J69"/>
    <mergeCell ref="A70:A77"/>
    <mergeCell ref="B70:B77"/>
    <mergeCell ref="C70:C77"/>
    <mergeCell ref="D70:D77"/>
    <mergeCell ref="E70:E77"/>
    <mergeCell ref="J70:J77"/>
    <mergeCell ref="F74:H74"/>
    <mergeCell ref="F77:H77"/>
    <mergeCell ref="F75:H75"/>
    <mergeCell ref="F76:H76"/>
    <mergeCell ref="F72:H72"/>
    <mergeCell ref="A31:J31"/>
    <mergeCell ref="A51:A53"/>
    <mergeCell ref="F53:H53"/>
    <mergeCell ref="C51:C52"/>
    <mergeCell ref="F65:H65"/>
    <mergeCell ref="B60:B68"/>
    <mergeCell ref="J60:J68"/>
    <mergeCell ref="C60:C68"/>
    <mergeCell ref="D60:D68"/>
    <mergeCell ref="E60:E68"/>
    <mergeCell ref="F55:H55"/>
    <mergeCell ref="A54:J54"/>
    <mergeCell ref="A55:A68"/>
    <mergeCell ref="B55:B59"/>
    <mergeCell ref="C55:C59"/>
    <mergeCell ref="D55:D59"/>
    <mergeCell ref="E55:E59"/>
    <mergeCell ref="J55:J59"/>
    <mergeCell ref="A41:J41"/>
    <mergeCell ref="D43:D47"/>
    <mergeCell ref="E43:E47"/>
    <mergeCell ref="F59:H59"/>
    <mergeCell ref="F25:H25"/>
    <mergeCell ref="C91:E91"/>
    <mergeCell ref="A36:A38"/>
    <mergeCell ref="F35:H35"/>
    <mergeCell ref="F29:H29"/>
    <mergeCell ref="D51:D52"/>
    <mergeCell ref="E51:E52"/>
    <mergeCell ref="J51:J52"/>
    <mergeCell ref="F52:H52"/>
    <mergeCell ref="F51:H51"/>
    <mergeCell ref="J43:J47"/>
    <mergeCell ref="C48:C50"/>
    <mergeCell ref="D48:D50"/>
    <mergeCell ref="E48:E50"/>
    <mergeCell ref="J48:J50"/>
    <mergeCell ref="F47:H47"/>
    <mergeCell ref="F50:H50"/>
    <mergeCell ref="B81:B83"/>
    <mergeCell ref="C81:C83"/>
    <mergeCell ref="D81:D83"/>
    <mergeCell ref="E81:E83"/>
    <mergeCell ref="J81:J83"/>
    <mergeCell ref="F68:H68"/>
    <mergeCell ref="F61:H61"/>
  </mergeCells>
  <conditionalFormatting sqref="E17">
    <cfRule type="expression" dxfId="3" priority="9">
      <formula>AND(OR($E17&gt;110%,$E17&lt;90%),ISBLANK($K17))</formula>
    </cfRule>
  </conditionalFormatting>
  <conditionalFormatting sqref="E18:E43 J18:J43 L22:L24 E48:E51 J51:J52 E53:E55 J54 J69 E69:E86 J78:J87">
    <cfRule type="expression" dxfId="2" priority="5">
      <formula>AND(OR($E18&gt;110%,$E18&lt;90%),ISBLANK($J18))</formula>
    </cfRule>
  </conditionalFormatting>
  <conditionalFormatting sqref="E60:E65 J60:J65">
    <cfRule type="expression" dxfId="1" priority="4">
      <formula>AND(OR($E60&gt;110%,$E60&lt;90%),ISBLANK($J60))</formula>
    </cfRule>
  </conditionalFormatting>
  <conditionalFormatting sqref="I11:J14">
    <cfRule type="expression" dxfId="0" priority="7">
      <formula>AND(OR($I11&gt;110%,$I11&lt;90%),ISBLANK($J11))</formula>
    </cfRule>
  </conditionalFormatting>
  <pageMargins left="0.7" right="0.7" top="0.75" bottom="0.75" header="0.3" footer="0.3"/>
  <pageSetup paperSize="9" scale="65" fitToHeight="0" orientation="landscape" horizontalDpi="4294967294" verticalDpi="4294967294" r:id="rId1"/>
  <rowBreaks count="4" manualBreakCount="4">
    <brk id="14" max="9" man="1"/>
    <brk id="38" max="9" man="1"/>
    <brk id="56" max="9" man="1"/>
    <brk id="79"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70f601-16a4-4c38-a4af-9e4b6e694901">
      <Terms xmlns="http://schemas.microsoft.com/office/infopath/2007/PartnerControls"/>
    </lcf76f155ced4ddcb4097134ff3c332f>
    <TaxCatchAll xmlns="11be40d7-47cc-4b6c-af1a-47a67a1eaa2b" xsi:nil="true"/>
    <Muzikosvitrina_d_x017e_iazas xmlns="0470f601-16a4-4c38-a4af-9e4b6e6949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7F840B3AC9458C4BA9D5DC6558B24E85" ma:contentTypeVersion="20" ma:contentTypeDescription="Kurkite naują dokumentą." ma:contentTypeScope="" ma:versionID="6368c0de3b12efbe4309f58dfb6d93ea">
  <xsd:schema xmlns:xsd="http://www.w3.org/2001/XMLSchema" xmlns:xs="http://www.w3.org/2001/XMLSchema" xmlns:p="http://schemas.microsoft.com/office/2006/metadata/properties" xmlns:ns2="0470f601-16a4-4c38-a4af-9e4b6e694901" xmlns:ns3="11be40d7-47cc-4b6c-af1a-47a67a1eaa2b" targetNamespace="http://schemas.microsoft.com/office/2006/metadata/properties" ma:root="true" ma:fieldsID="21adcfcb5f8807ed629693bc759efa35" ns2:_="" ns3:_="">
    <xsd:import namespace="0470f601-16a4-4c38-a4af-9e4b6e694901"/>
    <xsd:import namespace="11be40d7-47cc-4b6c-af1a-47a67a1eaa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uzikosvitrina_d_x017e_iaza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0f601-16a4-4c38-a4af-9e4b6e69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uzikosvitrina_d_x017e_iazas" ma:index="20" nillable="true" ma:displayName="Muzikos vitrina_džiazas" ma:format="Dropdown" ma:internalName="Muzikosvitrina_d_x017e_iazas">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Vaizdų žymės" ma:readOnly="false" ma:fieldId="{5cf76f15-5ced-4ddc-b409-7134ff3c332f}" ma:taxonomyMulti="true" ma:sspId="01ab823f-89c1-4aee-af38-5c1ac9f2cc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be40d7-47cc-4b6c-af1a-47a67a1eaa2b" elementFormDefault="qualified">
    <xsd:import namespace="http://schemas.microsoft.com/office/2006/documentManagement/types"/>
    <xsd:import namespace="http://schemas.microsoft.com/office/infopath/2007/PartnerControls"/>
    <xsd:element name="SharedWithUsers" ma:index="1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Bendrinta su išsamia informacija" ma:internalName="SharedWithDetails" ma:readOnly="true">
      <xsd:simpleType>
        <xsd:restriction base="dms:Note">
          <xsd:maxLength value="255"/>
        </xsd:restriction>
      </xsd:simpleType>
    </xsd:element>
    <xsd:element name="TaxCatchAll" ma:index="24" nillable="true" ma:displayName="Taxonomy Catch All Column" ma:hidden="true" ma:list="{fcc9cf73-7d18-4ebc-8e2b-a304dff5067c}" ma:internalName="TaxCatchAll" ma:showField="CatchAllData" ma:web="11be40d7-47cc-4b6c-af1a-47a67a1eaa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1FFA93-488C-468E-8EC8-E6F69917D6DF}">
  <ds:schemaRefs>
    <ds:schemaRef ds:uri="http://schemas.microsoft.com/sharepoint/v3/contenttype/forms"/>
  </ds:schemaRefs>
</ds:datastoreItem>
</file>

<file path=customXml/itemProps2.xml><?xml version="1.0" encoding="utf-8"?>
<ds:datastoreItem xmlns:ds="http://schemas.openxmlformats.org/officeDocument/2006/customXml" ds:itemID="{73742978-2CEC-4E23-887E-91B3B1BACC12}">
  <ds:schemaRefs>
    <ds:schemaRef ds:uri="http://schemas.microsoft.com/office/2006/metadata/properties"/>
    <ds:schemaRef ds:uri="http://schemas.microsoft.com/office/infopath/2007/PartnerControls"/>
    <ds:schemaRef ds:uri="0470f601-16a4-4c38-a4af-9e4b6e694901"/>
    <ds:schemaRef ds:uri="11be40d7-47cc-4b6c-af1a-47a67a1eaa2b"/>
  </ds:schemaRefs>
</ds:datastoreItem>
</file>

<file path=customXml/itemProps3.xml><?xml version="1.0" encoding="utf-8"?>
<ds:datastoreItem xmlns:ds="http://schemas.openxmlformats.org/officeDocument/2006/customXml" ds:itemID="{C81D542E-BBBC-47A2-BDD2-11E088EAA5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0f601-16a4-4c38-a4af-9e4b6e694901"/>
    <ds:schemaRef ds:uri="11be40d7-47cc-4b6c-af1a-47a67a1eaa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Scenos menai</vt:lpstr>
      <vt:lpstr>Muziejai</vt:lpstr>
      <vt:lpstr>Apskričių bibliotekos</vt:lpstr>
      <vt:lpstr>LAB</vt:lpstr>
      <vt:lpstr>LNB</vt:lpstr>
      <vt:lpstr>ŠMC</vt:lpstr>
      <vt:lpstr>Direkcijos</vt:lpstr>
      <vt:lpstr>KITOS įstaigos</vt:lpstr>
      <vt:lpstr>'Apskričių bibliotekos'!Print_Area</vt:lpstr>
      <vt:lpstr>Direkcijos!Print_Area</vt:lpstr>
      <vt:lpstr>'KITOS įstaigos'!Print_Area</vt:lpstr>
      <vt:lpstr>LAB!Print_Area</vt:lpstr>
      <vt:lpstr>LNB!Print_Area</vt:lpstr>
      <vt:lpstr>Muziejai!Print_Area</vt:lpstr>
      <vt:lpstr>ŠMC!Print_Area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 Macijauskytė</dc:creator>
  <cp:keywords/>
  <dc:description/>
  <cp:lastModifiedBy>Eglė Deltuvaitė</cp:lastModifiedBy>
  <cp:revision/>
  <dcterms:created xsi:type="dcterms:W3CDTF">2019-05-23T09:01:06Z</dcterms:created>
  <dcterms:modified xsi:type="dcterms:W3CDTF">2025-04-08T10:04:17Z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0x0101007F840B3AC9458C4BA9D5DC6558B24E85</vt:lpwstr>
  </property>
</Properties>
</file>