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1"/>
  <workbookPr codeName="ThisWorkbook" defaultThemeVersion="166925"/>
  <mc:AlternateContent xmlns:mc="http://schemas.openxmlformats.org/markup-compatibility/2006">
    <mc:Choice Requires="x15">
      <x15ac:absPath xmlns:x15ac="http://schemas.microsoft.com/office/spreadsheetml/2010/11/ac" url="https://lkicloud.sharepoint.com/Bendras/LKI/LKI veiklos ataskaitos/2022_metine/"/>
    </mc:Choice>
  </mc:AlternateContent>
  <xr:revisionPtr revIDLastSave="8" documentId="8_{2B7A16E1-0CC9-48C4-8031-3EA81DFDBC97}" xr6:coauthVersionLast="47" xr6:coauthVersionMax="47" xr10:uidLastSave="{4E300D98-2C40-4AC4-866F-97F24DD411C8}"/>
  <bookViews>
    <workbookView xWindow="-28920" yWindow="-120" windowWidth="29040" windowHeight="15840" tabRatio="847" xr2:uid="{00000000-000D-0000-FFFF-FFFF00000000}"/>
  </bookViews>
  <sheets>
    <sheet name="KITOS įstaigos" sheetId="25" r:id="rId1"/>
    <sheet name="Sheet1" sheetId="26" state="hidden" r:id="rId2"/>
  </sheets>
  <externalReferences>
    <externalReference r:id="rId3"/>
  </externalReferences>
  <definedNames>
    <definedName name="_xlnm._FilterDatabase" localSheetId="1" hidden="1">Sheet1!$A$1:$J$148</definedName>
    <definedName name="_xlnm.Print_Area" localSheetId="0">'KITOS įstaigos'!$A$1:$J$79</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1" i="25" l="1"/>
  <c r="E23" i="25"/>
  <c r="B73" i="25"/>
  <c r="E25" i="25"/>
  <c r="E24" i="25"/>
  <c r="E22" i="25"/>
  <c r="E21" i="25"/>
  <c r="E20" i="25"/>
  <c r="E19" i="25"/>
  <c r="E18" i="25"/>
  <c r="E32" i="25"/>
  <c r="E31" i="25"/>
  <c r="E30" i="25"/>
  <c r="E29" i="25"/>
  <c r="E28" i="25"/>
  <c r="E27" i="25"/>
  <c r="D73" i="25"/>
  <c r="E73" i="25"/>
  <c r="D71" i="25"/>
  <c r="E71" i="25"/>
  <c r="D67" i="25"/>
  <c r="E67" i="25"/>
  <c r="I64" i="25"/>
  <c r="D64" i="25"/>
  <c r="E64" i="25"/>
  <c r="D56" i="25"/>
  <c r="E56" i="25"/>
  <c r="D52" i="25"/>
  <c r="E52" i="25"/>
  <c r="D48" i="25"/>
  <c r="E48" i="25"/>
  <c r="D38" i="25"/>
  <c r="E38" i="25"/>
  <c r="I37" i="25"/>
  <c r="D46" i="25"/>
  <c r="E46" i="25"/>
  <c r="D45" i="25"/>
  <c r="E45" i="25"/>
  <c r="D36" i="25"/>
  <c r="E36" i="25"/>
  <c r="D42" i="25"/>
  <c r="E42" i="25"/>
  <c r="E33" i="25"/>
  <c r="I15" i="25"/>
  <c r="I14" i="25"/>
  <c r="I13" i="25"/>
  <c r="I12" i="25"/>
  <c r="I11" i="25"/>
</calcChain>
</file>

<file path=xl/sharedStrings.xml><?xml version="1.0" encoding="utf-8"?>
<sst xmlns="http://schemas.openxmlformats.org/spreadsheetml/2006/main" count="125" uniqueCount="119">
  <si>
    <t xml:space="preserve">Forma patvirtinta </t>
  </si>
  <si>
    <t xml:space="preserve">Lietuvos Respublikos kultūros ministro </t>
  </si>
  <si>
    <t>2019 m. gruodžio 13 d. įsakymu Nr. ĮV-826</t>
  </si>
  <si>
    <t xml:space="preserve">(Lietuvos Respublikos kultūros ministro </t>
  </si>
  <si>
    <t>2021 m. vasario 26 d. įsakymo Nr. ĮV-203</t>
  </si>
  <si>
    <t>redakcija)</t>
  </si>
  <si>
    <r>
      <rPr>
        <b/>
        <sz val="16"/>
        <color rgb="FFC00000"/>
        <rFont val="Calibri Light"/>
        <family val="2"/>
        <charset val="186"/>
        <scheme val="major"/>
      </rPr>
      <t xml:space="preserve">
</t>
    </r>
    <r>
      <rPr>
        <b/>
        <sz val="16"/>
        <rFont val="Calibri Light"/>
        <family val="2"/>
        <charset val="186"/>
        <scheme val="major"/>
      </rPr>
      <t>LIETUVOS KULTŪROS INSTITUTAS
2022</t>
    </r>
    <r>
      <rPr>
        <b/>
        <i/>
        <sz val="16"/>
        <color rgb="FFC00000"/>
        <rFont val="Calibri Light"/>
        <family val="2"/>
        <charset val="186"/>
        <scheme val="major"/>
      </rPr>
      <t xml:space="preserve"> </t>
    </r>
    <r>
      <rPr>
        <b/>
        <sz val="16"/>
        <rFont val="Calibri Light"/>
        <family val="2"/>
        <charset val="186"/>
        <scheme val="major"/>
      </rPr>
      <t>METŲ VEIKLOS PLANO VYKDYMO ATASKAITA</t>
    </r>
  </si>
  <si>
    <t>Metų prioritetinė veikla, įvykdymo informacija</t>
  </si>
  <si>
    <t>Planinis pokytis 
(vertinimo kriterijus, 
matavimo vienetas)</t>
  </si>
  <si>
    <t>Planinė reikšmė</t>
  </si>
  <si>
    <t>Faktinė reikšmė</t>
  </si>
  <si>
    <t>Įvykdymo procentas</t>
  </si>
  <si>
    <t>Komentaras</t>
  </si>
  <si>
    <r>
      <rPr>
        <b/>
        <sz val="12"/>
        <color rgb="FF000000"/>
        <rFont val="Calibri Light"/>
      </rPr>
      <t xml:space="preserve">1. Parengti ir įgyvendinti Jono Meko 100-ųjų gimimo metinių minėjimo programą                                                                                                                                                                                                                                   </t>
    </r>
    <r>
      <rPr>
        <sz val="12"/>
        <color rgb="FF000000"/>
        <rFont val="Calibri Light"/>
      </rPr>
      <t xml:space="preserve">2022 m. sausio-gruodžio mėn. įgyvendinta Jono Meko 100-ųjų gimimo metinių minėjimo programa „Jonas Mekas 100!“, kuri rengta ir įgyvendinta kartu su Jono Meko fondu ir Jono Meko šeima. Iš viso Institutas su LR kultūros atašė ir Lietuvos bei užsienio partneriais įgyvendino ir iš dalies finansavo </t>
    </r>
    <r>
      <rPr>
        <b/>
        <sz val="12"/>
        <color rgb="FF000000"/>
        <rFont val="Calibri Light"/>
      </rPr>
      <t>107 renginius 15 šalių:</t>
    </r>
    <r>
      <rPr>
        <sz val="12"/>
        <color rgb="FFFF0000"/>
        <rFont val="Calibri Light"/>
      </rPr>
      <t xml:space="preserve"> </t>
    </r>
    <r>
      <rPr>
        <sz val="12"/>
        <color rgb="FF000000"/>
        <rFont val="Calibri Light"/>
      </rPr>
      <t xml:space="preserve">Vokietijoje, Jungtinėje Karalystėje, Italijoje, Kinijoje, Taivane, Pietų Korėjoje, Prancūzijoje, JAV, Suomijoje, Švedijoje, Danijoje, Japonijoje, Izraelyje, Lenkijoje, Belgijoje. Renginiuose dalyvavo 70 Lietuvos meno kūrėjų ir kultūros srities specialistų. Programa įgyvendinta bendradarbiaujant su </t>
    </r>
    <r>
      <rPr>
        <b/>
        <sz val="12"/>
        <color rgb="FF000000"/>
        <rFont val="Calibri Light"/>
      </rPr>
      <t xml:space="preserve">113 partnerių institucijų. </t>
    </r>
    <r>
      <rPr>
        <sz val="12"/>
        <color rgb="FF000000"/>
        <rFont val="Calibri Light"/>
      </rPr>
      <t xml:space="preserve">Sukurtas programos logotipas ir viešinimo priemonės, parengtas virtaulus programos kalendorius jonasmekas100.com. </t>
    </r>
    <r>
      <rPr>
        <b/>
        <sz val="12"/>
        <color rgb="FF000000"/>
        <rFont val="Calibri Light"/>
      </rPr>
      <t>Komunikacija:</t>
    </r>
    <r>
      <rPr>
        <sz val="12"/>
        <color rgb="FF000000"/>
        <rFont val="Calibri Light"/>
      </rPr>
      <t xml:space="preserve"> proaktyvi viešųjų ryšių kampanija užsienyje vykdyta 3 šalyse, kuriose buvo įgyvendima daugiausia renginių: Lenkijoje, Prancūzijoje ir Italijoje. Tam buvo pasamdyti projekto 3 komunikacijos atstovai: agentūra „Pracownia Szumu“ Lenkijoje (gegužės-rugpjūčio mėn.), agentūra „Les Piquantes“ Prancūzijoje (gegužės-gruodžio mėn.), komunikacijos agentė Maria Cristina Bastante Italijoje (2022 m. gegužės - 2023 m. sausio mėn.). Išplatinti </t>
    </r>
    <r>
      <rPr>
        <b/>
        <sz val="12"/>
        <color rgb="FF000000"/>
        <rFont val="Calibri Light"/>
      </rPr>
      <t>5 pranešimai žiniasklaidai</t>
    </r>
    <r>
      <rPr>
        <sz val="12"/>
        <color rgb="FF000000"/>
        <rFont val="Calibri Light"/>
      </rPr>
      <t xml:space="preserve">: Lenkijoje – 2; Prancūzijoje – 2; Italijoje – 1. Suorganizuoti </t>
    </r>
    <r>
      <rPr>
        <b/>
        <sz val="12"/>
        <color rgb="FF000000"/>
        <rFont val="Calibri Light"/>
      </rPr>
      <t>2 žurnalistų vizitai</t>
    </r>
    <r>
      <rPr>
        <sz val="12"/>
        <color rgb="FF000000"/>
        <rFont val="Calibri Light"/>
      </rPr>
      <t xml:space="preserve"> (10 dalyvių). Šalyse, kuriose buvo vykdyta proaktyvi komunikacija, publikuoti </t>
    </r>
    <r>
      <rPr>
        <b/>
        <sz val="12"/>
        <color rgb="FF000000"/>
        <rFont val="Calibri Light"/>
      </rPr>
      <t>67</t>
    </r>
    <r>
      <rPr>
        <sz val="12"/>
        <color rgb="FF000000"/>
        <rFont val="Calibri Light"/>
      </rPr>
      <t xml:space="preserve"> straipsniai, interviu, radijo ir TV reportažai. Visose užsienio šalyse, kuriose veiklą vykdo kultūros atašė, publikuoti </t>
    </r>
    <r>
      <rPr>
        <b/>
        <sz val="12"/>
        <color rgb="FF000000"/>
        <rFont val="Calibri Light"/>
      </rPr>
      <t>1690</t>
    </r>
    <r>
      <rPr>
        <sz val="12"/>
        <color rgb="FF000000"/>
        <rFont val="Calibri Light"/>
      </rPr>
      <t xml:space="preserve"> įvairūs straipsniai, interviu ir kito tipo rašytiniai pranešimai. </t>
    </r>
  </si>
  <si>
    <t>Jono Meko 100-ųjų gimimo metinių minėjimo programos renginių lankytojų skaičius (žm.)</t>
  </si>
  <si>
    <t xml:space="preserve">Dvidešimt vienas (21) Jono Meko 100-ųjų gimimo metinių minėjimo programos „Jonas Mekas 100!“ renginys, planuotas 2022 m., prasitęsė arba persikėlė į 2023 m., todėl pateikiamas renginių lankytojų skaičius nėra baigtinis ir didės programai pasibaigus 2023 m. 
</t>
  </si>
  <si>
    <r>
      <t xml:space="preserve">2. Įtraukti patvirtintus kultūrinės diplomatijos prioritetus į Lietuvos kultūros instituto ir kultūros atašė inicijuojamas ir įgyvendinamas veiklas ir informacijos sklaidą                                                                                                                                                                                                                                           </t>
    </r>
    <r>
      <rPr>
        <sz val="12"/>
        <color rgb="FF000000"/>
        <rFont val="Calibri Light"/>
        <family val="2"/>
        <charset val="186"/>
      </rPr>
      <t xml:space="preserve">Bendradarbiaujant su Lietuvos Respublikos kultūros atašė ir partneriais įgyvendintos 115 veiklų, į kurias įtraukti kultūrinės dplomatijos prioritetai: Jono Meko 100-ųjų gimimo metinių minėjimas ir "Kaunas - Europos kultūros sostinė 2022". </t>
    </r>
  </si>
  <si>
    <t>Įgyvendintų veiklų, kuriomis įgyvendinti  patvirtinti kultūrinės diplomatijos prioritetai, skaičius (vnt.)</t>
  </si>
  <si>
    <t>Jono Meko 100-ųjų gimimo metinių minėjimo programa „Jonas Mekas 100!“ sulaukė didelio užsienio organizacijų susidomėjimo, todėl buvo surengta daugiau nei planuota renginių  – 107.</t>
  </si>
  <si>
    <t>4.</t>
  </si>
  <si>
    <t>Veiklos sritis, tema, metinis veiksmas/darbas, 
įvykdymo informacija</t>
  </si>
  <si>
    <t>Vertinimo kriterijus, matavimo vienetas</t>
  </si>
  <si>
    <t>Sudėtinis vertinimo kriterijus, 
matavimo vienetas</t>
  </si>
  <si>
    <r>
      <rPr>
        <b/>
        <sz val="14"/>
        <rFont val="Calibri"/>
        <family val="2"/>
        <scheme val="minor"/>
      </rPr>
      <t>PAGRINDINĖ VEIKLA</t>
    </r>
    <r>
      <rPr>
        <b/>
        <i/>
        <sz val="14"/>
        <rFont val="Calibri"/>
        <family val="2"/>
        <scheme val="minor"/>
      </rPr>
      <t xml:space="preserve"> </t>
    </r>
    <r>
      <rPr>
        <i/>
        <sz val="14"/>
        <rFont val="Calibri"/>
        <family val="2"/>
        <scheme val="minor"/>
      </rPr>
      <t>(pagal teisės aktuose nustatytas funkcijas)</t>
    </r>
  </si>
  <si>
    <r>
      <rPr>
        <b/>
        <sz val="11"/>
        <color rgb="FF000000"/>
        <rFont val="Calibri"/>
      </rPr>
      <t xml:space="preserve">I. Įgyvendinti Lietuvos kultūros tarptautiškumo skatinimo iniciatyvas:
1. Įgyvendinti kompleksinį Lietuvos kultūros pristatymo projektą „Jonas Mekas 100!“
</t>
    </r>
    <r>
      <rPr>
        <sz val="11"/>
        <color rgb="FF000000"/>
        <rFont val="Calibri"/>
      </rPr>
      <t xml:space="preserve">2022 m. sausio-gruodžio mėn. įgyvendinta Jono Meko 100-ųjų gimimo metinių minėjimo programa, kuri parengta ir įgyvendinta kartu su Jono Meko fondu ir Jono Meko šeima. Iš viso Institutas su LR kultūros atašė ir Lietuvos bei užsienio partneriais įgyvendinto ir iš dalies finansavo 107 renginius 15 šalių: Vokietijoje, Jungtinėje Karalystėje, Italijoje, Kinijoje, Taivane, Pietų Korėjoje, Prancūzijoje, JAV, Suomijoje, Švedijoje, Danijoje, Japonijoje, Izraelyje, Lenkijoje, Belgijoje. Renginiuose dalyvavo 70 Lietuvos meno kūrėjų ir kultūros srities specialistų. Programa įgyvendinta bendradarbaiujant su 113 partnerių institucijų. Sukurtas programos logotipas ir viešinimo priemonės, parengtas virtaulus  programos kalendorius jonasmekas100.com. Išskirtos trys strateginės šalys, kuriose vykdyta nedidelės apimties proaktyvios viešinimo kampanijos, nukreiptos tiesiogiai į kultūros žurnalistų dėmesio protraukimą – Italija, Prancūzija ir Lenkija. Tai sugeneravo </t>
    </r>
    <r>
      <rPr>
        <b/>
        <sz val="11"/>
        <color rgb="FF000000"/>
        <rFont val="Calibri"/>
      </rPr>
      <t>67</t>
    </r>
    <r>
      <rPr>
        <sz val="11"/>
        <color rgb="FF000000"/>
        <rFont val="Calibri"/>
      </rPr>
      <t xml:space="preserve"> unikalios publikacijas, radijo ir TV reportažus. 
</t>
    </r>
    <r>
      <rPr>
        <b/>
        <sz val="11"/>
        <color rgb="FF000000"/>
        <rFont val="Calibri"/>
      </rPr>
      <t>2. Suderinti ir įgyvendinti M. K. Čiurlionio parodos Londone lydimąją programą.</t>
    </r>
    <r>
      <rPr>
        <sz val="11"/>
        <color rgb="FF000000"/>
        <rFont val="Calibri"/>
      </rPr>
      <t xml:space="preserve">    
2022 m. rugsėjo - 2023 m. kovo mėn. Dulwich galerijoje Londone veikia M. K. Čiurlionio kūrybos paroda, kurios lydimąją programą įgyvendina Lietuvos kultūros institutas su partneriais. Iki metų pabaigos įvyko 7 renginiai (2 koncertai, 2 diskusijos, 1 kūrybinės dirbtuvės ir 2 paskaitos). Dalyvavo 4 Lietuvos muzikos ir vizualaus meno profesionalai. Programa bus tęsiama ir 2023 metais. Institutas prisidėjo ir prie parodos viešinimo, padėdamas JK žurnalistam surinkti informaciją, prisidėdamas prie žurnalistų vizitų į Lietuvą. Iki metų pabaigos JK publikuoti </t>
    </r>
    <r>
      <rPr>
        <b/>
        <sz val="11"/>
        <color rgb="FF000000"/>
        <rFont val="Calibri"/>
      </rPr>
      <t>33</t>
    </r>
    <r>
      <rPr>
        <sz val="11"/>
        <color rgb="FF000000"/>
        <rFont val="Calibri"/>
      </rPr>
      <t xml:space="preserve"> straipsniai apie parodą.    
</t>
    </r>
    <r>
      <rPr>
        <b/>
        <sz val="11"/>
        <color rgb="FF000000"/>
        <rFont val="Calibri"/>
      </rPr>
      <t xml:space="preserve">3. Užtikrinti trimečio bendradrabiavimo projekto „Lietuvos šiuolaikinės muzikos pristatymas Huddersfieldo šiuolaikinės muzikos festivalyje“ suderinimą ir sklandų startą.
</t>
    </r>
    <r>
      <rPr>
        <sz val="11"/>
        <color rgb="FF000000"/>
        <rFont val="Calibri"/>
      </rPr>
      <t xml:space="preserve">Su Huddersfieldo šiuolaikinės muzikos festivaliu pasirašyta trimetė bendradarbiavimo programa dėl Lietuvos šiuolaikinės muzikos pristatymo festivalyje. Programos partneris - Lietuvos muzikos informacijos centras. 2022 metų festivalyje įvyko 5 lietuviškos programos koncertai, dalyvavo 10 Lietuvos kompozitorių ir atlikėjų.
</t>
    </r>
    <r>
      <rPr>
        <b/>
        <sz val="11"/>
        <color rgb="FF000000"/>
        <rFont val="Calibri"/>
      </rPr>
      <t xml:space="preserve">4. Koordinuoti LR kultūros atašė programų užsienio šalyse įgyvendinimą  </t>
    </r>
    <r>
      <rPr>
        <sz val="11"/>
        <color rgb="FF000000"/>
        <rFont val="Calibri"/>
      </rPr>
      <t xml:space="preserve"> Bendradarbiaujant su kultūros atašė buvo įgyvendinti 198 atašė inicijuoti renginiai, kuriuose dalyvavo 422 Lietuvos menininkai ir kultūros srities specialistai.
</t>
    </r>
    <r>
      <rPr>
        <b/>
        <sz val="11"/>
        <color rgb="FF000000"/>
        <rFont val="Calibri"/>
      </rPr>
      <t xml:space="preserve">5. Įgyvendinti Vizitų programą, skirtą užsienio šalių kultūros profesionalų vizitams Lietuvoje
</t>
    </r>
    <r>
      <rPr>
        <sz val="11"/>
        <color rgb="FF000000"/>
        <rFont val="Calibri"/>
      </rPr>
      <t xml:space="preserve">2022 metais į Lietuvą atvyko 116 įvairių meno sričių (vizualaus ir tarpdisciplininio meno, fotografijos, šiuolaikinio šokio, teatro, muzikos, dizaino, atminties institucijų, kino, literatūros ir leidybos) profesionalai. Programoje dalyvavo ekspertai iš 29 šalių. Pirmą kartą bendradarbiaujant su Lietuvos fotomenininkų sąjunga surengta Lietuvos fotografijos vitrina. Pirmą kartą bendradarbiaujant su "Sodas 2123" surengta užsienio meno kuratoriaus rezidencija Lietuvoje. </t>
    </r>
  </si>
  <si>
    <t>Lietuvos kultūros instituto ir kultūros atašė įgyvendintų ar koordinuotų Lietuvos 
kultūros ir meno pristatymų užsienyje žiūrovų skaičius (tūkst. žm.)</t>
  </si>
  <si>
    <t>Lietuvos kultūros instituto ir kultūros atašė organizuotose veiklose užsienyje 
dalyvavusių Lietuvos meno kūrėjų ir kultūros srities specialistų skaičius (žm.)</t>
  </si>
  <si>
    <t>Lietuvos kultūros instituto ir kultūros atašė veiklos sąlygotų publikacijų užsienio žiniasklaidoje skaičius (vnt.)</t>
  </si>
  <si>
    <r>
      <t>Projekto „Jonas Mekas 100!“ proaktyvią komunikacijos kampaniją buvo planuojama įgyvendinti 5 užsienio šalyse: Italijoje, JAV, Lenkijoje, Prancūzijoje ir Švedijoje. Projekto eigoje proaktyvi komunikacija buvo įgyvendinta 3 šalyse: Italijoje, Lenkijoje ir Prancūzijoje. Sumažinus proaktyvios komunikacijos geografiją – pasiektas mažesnis publikacijų ir reportažų užsienio žiniasklaidoje skaičius.</t>
    </r>
    <r>
      <rPr>
        <sz val="11"/>
        <color rgb="FF000000"/>
        <rFont val="Calibri"/>
        <family val="2"/>
        <charset val="186"/>
      </rPr>
      <t xml:space="preserve">
</t>
    </r>
  </si>
  <si>
    <t>Fizinių ir virtualių vizitų programos dalyvių iš užsienio skaičius (žm.)</t>
  </si>
  <si>
    <r>
      <rPr>
        <b/>
        <sz val="11"/>
        <color rgb="FF000000"/>
        <rFont val="Calibri"/>
      </rPr>
      <t xml:space="preserve">II. Lietuvos literatūros sklaida ir vertimų skatinimas:
1. Vykdyti vertimų skatinimo programą.
</t>
    </r>
    <r>
      <rPr>
        <sz val="11"/>
        <color rgb="FF000000"/>
        <rFont val="Calibri"/>
      </rPr>
      <t xml:space="preserve">2022 m. finansuoti 44 Lietuvos autorių knygų vertimai į užsienio kalbas ir 50 bandomieji vertimai. Paraiškų Vertimų skatinimo programai vertinimas vyko dviem (pavasario ir rudens) etapais. Vykdytas nuolatinis tęstinis darbas su Lietuvos literatūros vertėjais, jų konsultavimas.
</t>
    </r>
    <r>
      <rPr>
        <b/>
        <sz val="11"/>
        <color rgb="FF000000"/>
        <rFont val="Calibri"/>
      </rPr>
      <t xml:space="preserve">2. Koordinuoti Vilniaus knygų mugės kultūrinių renginių programą. </t>
    </r>
    <r>
      <rPr>
        <sz val="11"/>
        <color rgb="FF000000"/>
        <rFont val="Calibri"/>
      </rPr>
      <t xml:space="preserve">2022 m. vasario 24-27 d. įvyko 22-oji VIlniaus knygų mugė.  </t>
    </r>
  </si>
  <si>
    <t xml:space="preserve">Pasiektų susitarimų dėl Lietuvos literatūros vertimų į užsienio kalbas skaičius (vnt.)                                                                                                                                                                                                                                                                                                                                                                                                                                                                                                                                                                                          </t>
  </si>
  <si>
    <t>Vertimų skatinimo programos lėšomis finansuota daugiau Lietuvos autorių ir su Lietuva reikšmingai susijusių literatūros kūrinių vertimų, nei buvo planuota, nes dėl COVID-19 pandemijos neįvykus tarptautinei Leipcigo knygų mugei, kurioje planuotas Lietuvos kultūros instituto dalyvavimas, buvo sutaupyta lėšų.</t>
  </si>
  <si>
    <t>Kultūrinių renginių Vilniaus knygų mygėje skaičius (vnt.)</t>
  </si>
  <si>
    <t>Popandeminėje knygų mugėje kultūrinių renginių programa organizacinio komiteto sprendimu įgyvendinta didesnė, nei buvo planuota.</t>
  </si>
  <si>
    <r>
      <t xml:space="preserve">III. Lietuvos dalyvavimo Europos Sąjungos programoje „Kūrybiška Europa“ koordinavimas: 
1. Informuoti Lietuvos kultūros lauko operatorius apie programos „Kūrybiška Europa“ paprogramę „Kultūra“, rengti gyvus ir virtualius seminarus, teikti konsultacijas
</t>
    </r>
    <r>
      <rPr>
        <sz val="11"/>
        <color rgb="FF000000"/>
        <rFont val="Calibri"/>
        <family val="2"/>
        <charset val="186"/>
      </rPr>
      <t xml:space="preserve">ES programos „Kūrybiška Europa“ vadovė surengė 17 fizinių ir virtualių seminarų ir mokymų, kurių metu buvo supažindinta su naujos programos teikiamomis galimybėmis, keltos pareiškėjų kvalifikacijos. Seminarų ir mokymų tikslas yra paskatinti Lietuvos organizacijas teikti paraiškas programos finansavimui gauti. 
</t>
    </r>
  </si>
  <si>
    <t>Surengtų gyvų ir virtualių seminarų, mokymų ir kt. renginių skaičius (vnt.)</t>
  </si>
  <si>
    <t xml:space="preserve">Renginių skaičius buvo viršytas, nes rudenį atsirado papildomų, partnerių pasiūlytų renginių.  </t>
  </si>
  <si>
    <t>Surengtų gyvų ir virtualių seminarų, mokymų ir kt. renginių dalyvių skaičius (žm.)</t>
  </si>
  <si>
    <t xml:space="preserve">Nustatytas per ambicingas rodiklis. "Kūrybiškos Europos" seminaruose po pandemijos galima tikėtis ne daugiau 500 dalyvių per metus. 
</t>
  </si>
  <si>
    <t>PASLAUGŲ KOKYBĖ IR PRIEINAMUMAS</t>
  </si>
  <si>
    <r>
      <t xml:space="preserve">I. Paslaugos:
</t>
    </r>
    <r>
      <rPr>
        <sz val="11"/>
        <rFont val="Calibri"/>
        <family val="2"/>
        <charset val="186"/>
        <scheme val="minor"/>
      </rPr>
      <t>neplanuota</t>
    </r>
  </si>
  <si>
    <r>
      <t xml:space="preserve">II. Tarptautiškumas:
</t>
    </r>
    <r>
      <rPr>
        <sz val="11"/>
        <color rgb="FF000000"/>
        <rFont val="Calibri"/>
        <family val="2"/>
        <charset val="186"/>
      </rPr>
      <t>1. Lietuvos kultūros institutas yra Europos institucijų, atsakingų už nacionalinių kultūrų sklaidą, tinklo EUNIC (EU National Institutes for Culture) narys. EUNIC organizacija vienija Europos šalių nacionalinius institutus, kultūros institutus ir kitas šalių nacionalines kultūras reprezentuojančias įstaigas ir institucijas. Nuo 2020 m. Lietuvos kultūros instituto direktorė yra EUNIC direktorių tarybos narė.
2. Lietuvos kultūros institutas yra Europos institucijas, veikiančias kultūros vadybos ir mokymų srityje, vienijančio tinklo ENCACT (European network on cultural management and policy) narys. ENCACT tinkle Lietuvos kultūros institutą atstovauja programos „Kūrybiška Europa“ vadovas.</t>
    </r>
  </si>
  <si>
    <t>Tarptautinių organizacijų, kurių narys įvairiomis formomis yra Lietuvos kultūros institutas, skaičius (vnt.)</t>
  </si>
  <si>
    <r>
      <t xml:space="preserve">III. Tarpsektorinis bendradarbiavimas:
</t>
    </r>
    <r>
      <rPr>
        <sz val="11"/>
        <color rgb="FF000000"/>
        <rFont val="Calibri"/>
        <family val="2"/>
        <charset val="186"/>
      </rPr>
      <t>1. Bendradarbiaujama su valstybės institucijomis (LR Vyriausybės kanceliarija, LR užsienio reikalų ministerija), kitomis kultūros įstaigomis, meno kūrėjų organizacijomis ir kt. organizuojant kompleksinius Lietuvos kultūros pristatymus užsienyje ir rengiantis tokiems pristatymams (3 projektai)
2. Siekiama inicijuoti ir palaikyti partnerystes su Lietuvos kultūros organizacijomis ir festivaliais organizuojant Vizitų programą Lietuvoje (30 partnerysčių)</t>
    </r>
  </si>
  <si>
    <t>Bendradarbiaujant su valstybės institucijomis, švietimo ir mokslo įstaigomis, bendruomenėmis, nevyriausybinėmis organizacijomis, kitomis kultūros įstaigomis įgyvendintų iniciatyvų skaičius (vnt.)</t>
  </si>
  <si>
    <t>Partnerysčių su Lietuvos kultūros organizacijomis ir festivaliais, organizuojant Vizitų programą Lietuvoje, skaičius (vnt.)</t>
  </si>
  <si>
    <t>Viršytas partnerysčių skaičius dėl geresnio įvairių sričių operatorių pasirengimo tarptautiniam bendradarbiavimui ir sklaidai, atitinkamai buvo pritraukti nauji partneriai.</t>
  </si>
  <si>
    <r>
      <t xml:space="preserve">IV. Rinkodara:
</t>
    </r>
    <r>
      <rPr>
        <sz val="11"/>
        <color rgb="FF000000"/>
        <rFont val="Calibri"/>
        <family val="2"/>
        <charset val="186"/>
      </rPr>
      <t xml:space="preserve">1. Informacijos apie LKI veiklą sklaidai yra sukurtos ir administruojamos svetainės www.lithuanianculture.lt (lietuvių ir anglų kalbomis), www.kurybiskaeuropa.lt. Internetinėse svetainėse nuolat atnaujinama informacija ir skelbiamos naujienos. 2022 m. taip pat sukurta ir pradėta naudoti interneto svetainė www.asajournal.lt, skirta Instituto leidžiamo žurnalo AS A JOURNAL viešinimui. 
2. Aktyviai viešinama socialiniuose tinkluose „Facebook“ ir „Instagram“. </t>
    </r>
  </si>
  <si>
    <t>Paskelbtų kultūros ir meno sričių naujienų skaičius (vnt.)</t>
  </si>
  <si>
    <t>Paskelbta daugiau naujienų nei buvo planuota, nes 2022 m. rugpjūčio mėnesį buvo pradėta naudoti interneto svetainę www.asajournal.lt ir pradėta aktyvesnė komunikacija AS A JOURNAL paskyrose socialiniuose tinkluose.</t>
  </si>
  <si>
    <t>Įstaigos administruojamų paskyrų socialiniuose tinkluose sekėjų skaičius (vnt.)</t>
  </si>
  <si>
    <t xml:space="preserve">Instituto valdomuose paskyrose socialiniuose tinkluose pritrauktas mažesnis nei planuotas sekėjų skaičius, nes pasikeitus algoritmų veikimo principams pasikeitė ir informacijos pasiekiamumo bei sklidumo galimybės. </t>
  </si>
  <si>
    <r>
      <t xml:space="preserve">V. Savanoriavimas, socialinis dalyvavimas:
</t>
    </r>
    <r>
      <rPr>
        <sz val="11"/>
        <color rgb="FF000000"/>
        <rFont val="Calibri"/>
        <family val="2"/>
        <charset val="186"/>
      </rPr>
      <t xml:space="preserve">1. Lietuvos kultūros institute sudaromos sąlygos studentams atlikti praktiką, priimami savanoriai, stažuotojai. 2022 metais institute praktiką atliko ir žinias gilino 1 studentas. Vilniaus knygų mugės renginiuose savanoriavo 19 savanorių. 
</t>
    </r>
  </si>
  <si>
    <t>Lietuvos kultūros institute ir instituto renginiuose dirbusių savanorių, praktikantų skaičius (žm.)</t>
  </si>
  <si>
    <t>BENDROSIOS FUNKCIJOS</t>
  </si>
  <si>
    <t>Žmogiškieji ištekliai</t>
  </si>
  <si>
    <r>
      <t xml:space="preserve">I. Personalo valdymas:
</t>
    </r>
    <r>
      <rPr>
        <sz val="11"/>
        <color rgb="FF000000"/>
        <rFont val="Calibri"/>
        <family val="2"/>
        <charset val="186"/>
      </rPr>
      <t xml:space="preserve">1. Planuotas buhalterinės apskaitos tvarkymo funkcijų perdavimas nuo 2022 m. gegužės 2 d. Nacionaliniam bendrųjų funkcijų centrui atidėtas iki 2023 m. gegužės 2 d., todėl įstaigos struktūra nesikeitė.
</t>
    </r>
  </si>
  <si>
    <t>Užimtų pareigybių dalis (proc.)</t>
  </si>
  <si>
    <t>Patvirtintas didžiausias leistinas pareigybių skaičius (vnt.)</t>
  </si>
  <si>
    <r>
      <t xml:space="preserve">Patvirtintas pareigybių skaičius (vnt.), </t>
    </r>
    <r>
      <rPr>
        <b/>
        <sz val="11"/>
        <rFont val="Calibri"/>
        <family val="2"/>
        <scheme val="minor"/>
      </rPr>
      <t>iš jų:</t>
    </r>
  </si>
  <si>
    <t>Bendrosios veiklos srities darbuotojų skaičius, tenkantis vienam specialiosios veiklos srities darbuotojui (vnt.)</t>
  </si>
  <si>
    <t>Patvirtintų pareigybių bendrosios veiklos srityje skaičius (vnt.)</t>
  </si>
  <si>
    <t xml:space="preserve">Planuotas buhalterinės apskaitos tvarkymo funkcijų perdavimas nuo 2022 m. gegužės 2 d. Nacionaliniam bendrųjų funkcijų centrui atidėtas iki 2023 m. gegužės 2 d., todėl įstaigos struktūra nesikeitė.
</t>
  </si>
  <si>
    <r>
      <t xml:space="preserve">Patvirtintų pareigybių specialiosios veiklos srityje skaičius (vnt.), </t>
    </r>
    <r>
      <rPr>
        <b/>
        <i/>
        <sz val="11"/>
        <rFont val="Calibri"/>
        <family val="2"/>
        <scheme val="minor"/>
      </rPr>
      <t>iš jų:</t>
    </r>
  </si>
  <si>
    <t>Patvirtintų kultūros ir meno darbuotojų pareigybių skaičius (vnt.)</t>
  </si>
  <si>
    <t>Neužimtų pareigybių skaičius (vnt.)</t>
  </si>
  <si>
    <t>Darbuotojų skaičius, tenkantis vienam vadovaujančiam darbuotojui (vnt.)</t>
  </si>
  <si>
    <t>Patvirtintų vadovaujančių darbuotojų pareigybių skaičius (vnt.)</t>
  </si>
  <si>
    <r>
      <t xml:space="preserve">Metinės įstaigos išlaidos darbo užmokesčiui (eurai), </t>
    </r>
    <r>
      <rPr>
        <b/>
        <sz val="11"/>
        <rFont val="Calibri"/>
        <family val="2"/>
        <scheme val="minor"/>
      </rPr>
      <t>iš jų:</t>
    </r>
  </si>
  <si>
    <t>Metinės įstaigos išlaidos kultūros ir meno darbuotojų darbo užmokesčiui (eurai)</t>
  </si>
  <si>
    <r>
      <rPr>
        <b/>
        <sz val="11"/>
        <color rgb="FF000000"/>
        <rFont val="Calibri"/>
        <family val="2"/>
        <charset val="186"/>
      </rPr>
      <t xml:space="preserve">II. Kvalifikacijos tobulinimas:
</t>
    </r>
    <r>
      <rPr>
        <sz val="11"/>
        <color rgb="FF000000"/>
        <rFont val="Calibri"/>
        <family val="2"/>
        <charset val="186"/>
      </rPr>
      <t>1. Darbuotojai kėlė kvalifikaciją viešųjų pirkimų, vidaus kontrolės ataskaitų rengimo seminare, viešo kalbėjimo kursuose, prancūzų ir anglų kalbų mokymuose, nuotoliniuose kursuose "Modernus ir šiuolaikinis menas bei dizainas. Specializuoti Modernaus meno muziejaus kursai". Mokymuose "Lyderystė LKI: Nuo gero link puikaus" ir viešo kalbėjimo seminare dalyvavo visi LKI darbuotojai</t>
    </r>
    <r>
      <rPr>
        <sz val="10"/>
        <color rgb="FFFF0000"/>
        <rFont val="Calibri"/>
        <family val="2"/>
        <charset val="186"/>
      </rPr>
      <t xml:space="preserve">
</t>
    </r>
    <r>
      <rPr>
        <sz val="11"/>
        <color rgb="FF000000"/>
        <rFont val="Calibri"/>
        <family val="2"/>
        <charset val="186"/>
      </rPr>
      <t xml:space="preserve">
</t>
    </r>
  </si>
  <si>
    <t>Kvalifikaciją tobulinusių darbuotojų dalis (proc.)</t>
  </si>
  <si>
    <t>Kvalifikaciją tobulinusių darbuotojų skaičius (vnt.)</t>
  </si>
  <si>
    <t>2022 m. buvo organizuoti dveji mokymai, kuriuose dalyvavo visos Lietuvos kultūros instituto darbuotojos</t>
  </si>
  <si>
    <t>Išlaidos vieno darbuotojo kvalifikacijos tobulinimui (eurai)</t>
  </si>
  <si>
    <t>Metinės įstaigos išlaidos darbuotojų kvalifikacijai tobulinti (eurai)</t>
  </si>
  <si>
    <t>Išlaidos 1 darbuotojo kvalifikacijai didesnės nei planuota, nes kai kurie darbuotojai kvalifikaciją kėlė ne vieną kartą</t>
  </si>
  <si>
    <t>Finansai</t>
  </si>
  <si>
    <r>
      <t xml:space="preserve">I. Pritrauktos papildomos lėšos:
</t>
    </r>
    <r>
      <rPr>
        <sz val="11"/>
        <color rgb="FF000000"/>
        <rFont val="Calibri"/>
        <family val="2"/>
        <charset val="186"/>
      </rPr>
      <t xml:space="preserve">1. Uždirbta pajamų už Vilniaus knygų mugės kultūrinės programos rengimą ir koordinavimą.
2. Uždirbta pajamų iš leidinių pardavimo.
</t>
    </r>
  </si>
  <si>
    <t>Įstaigos uždirbtos lėšos (pajamų įmokos) (eurai)</t>
  </si>
  <si>
    <r>
      <t>Įstaigos uždirbtos lėšos (pajamų įmokos) už suteiktas paslaugas (eurai),</t>
    </r>
    <r>
      <rPr>
        <b/>
        <sz val="11"/>
        <rFont val="Calibri"/>
        <family val="2"/>
        <scheme val="minor"/>
      </rPr>
      <t xml:space="preserve"> iš jų:</t>
    </r>
    <r>
      <rPr>
        <sz val="11"/>
        <rFont val="Calibri"/>
        <family val="2"/>
        <scheme val="minor"/>
      </rPr>
      <t xml:space="preserve">
</t>
    </r>
  </si>
  <si>
    <t>Uždirbta mažiau lėšų už bilietų į Vilniaus knygų mugę paradavimus, nes pirmąją mugės dieną prasidėjęs didelės apimties karinis Rusijos įsiveržimas į Ukrainą galimai turėjo įtakos mažesniam lankytojų skaičiui.</t>
  </si>
  <si>
    <t xml:space="preserve">Įstaigos uždirbtos lėšos (pajamų įmokos) už virtualiu (nuotoliniu) būdu suteiktas paslaugas (eurai)
</t>
  </si>
  <si>
    <t>Įstaigos uždirbtos lėšos (pajamų įmokos) už parduotas prekes (eurai)</t>
  </si>
  <si>
    <t>Įstaigos uždirbtos lėšos (pajamų įmokos) iš turto nuomos (eurai)</t>
  </si>
  <si>
    <t>Įstaigos pritrauktos lėšos (eurai)</t>
  </si>
  <si>
    <t>Gautos projektinio finansavimo lėšos veiklai (eurai)</t>
  </si>
  <si>
    <t>Gauta parama pinigais (eurai)</t>
  </si>
  <si>
    <t>Gauta parama paslaugomis ir turtu (eurai)</t>
  </si>
  <si>
    <t>Turtas</t>
  </si>
  <si>
    <r>
      <t xml:space="preserve">I. Nekilnojamo turto valdymas:                                                                                </t>
    </r>
    <r>
      <rPr>
        <sz val="11"/>
        <rFont val="Calibri"/>
        <family val="2"/>
        <charset val="186"/>
        <scheme val="minor"/>
      </rPr>
      <t xml:space="preserve">Nuo 2021 m. Lietuvos kultūros institutas nuomojasi administracines patalpas iš VĮ Turto banko.
</t>
    </r>
  </si>
  <si>
    <t>Įstaigos valdomų ar naudojamų pastatų ir / ar patalpų 1 kv. m išlaikymo kaina (eurai)</t>
  </si>
  <si>
    <t>Įstaigos patikėjimo teise valdomų pastatų ir / ar patalpų bendras plotas (kv. m)</t>
  </si>
  <si>
    <t>Lyginant su 2021 m. išlaidos Lietuvos kultūros instituto patalpų išlaikymui padidėjo 2320 Eur. dėl komunalinių mokesčių padidėjusių kainų.</t>
  </si>
  <si>
    <r>
      <t xml:space="preserve">Įstaigos išsinuomotų pastatų ir / ar patalpų bendras plotas (kv. m), </t>
    </r>
    <r>
      <rPr>
        <b/>
        <sz val="11"/>
        <rFont val="Calibri"/>
        <family val="2"/>
        <scheme val="minor"/>
      </rPr>
      <t>iš jų:</t>
    </r>
  </si>
  <si>
    <t>Iš Turto banko išsinuomotų pastatų ir / ar patalpų bendras plotas (kv. m)</t>
  </si>
  <si>
    <t>Įstaigos panaudos pagrindais gautų pastatų ir/ ar patalpų bendras plotas (kv. m)</t>
  </si>
  <si>
    <t>Įstaigos panaudos pagrindais perduotų pastatų ir / ar patalpų bendras plotas (kv. m)</t>
  </si>
  <si>
    <t>Įstaigos išnuomotų pastatų ir/ ar patalpų bendras plotas (kv. m)</t>
  </si>
  <si>
    <r>
      <t>Metinės įstaigos valdomų ar naudojamų pastatų ir / ar patalpų išlaikymo išlaidos (eurai),</t>
    </r>
    <r>
      <rPr>
        <b/>
        <sz val="11"/>
        <rFont val="Calibri"/>
        <family val="2"/>
        <scheme val="minor"/>
      </rPr>
      <t xml:space="preserve"> iš jų:</t>
    </r>
  </si>
  <si>
    <t>Metinės įstaigos iš Turto banko išsinuomotų pastatų ir / ar patalpų nuomos išlaidos (eurai)</t>
  </si>
  <si>
    <r>
      <t xml:space="preserve">II. Kilnojamo turto valdymas:
</t>
    </r>
    <r>
      <rPr>
        <sz val="11"/>
        <rFont val="Calibri"/>
        <family val="2"/>
        <charset val="186"/>
        <scheme val="minor"/>
      </rPr>
      <t>Kilnojamo turto nėra.</t>
    </r>
  </si>
  <si>
    <t>Įstaigos naudojamos vienos tarnybinės transporto priemonės išlaikymo kaina (eurai)</t>
  </si>
  <si>
    <r>
      <t xml:space="preserve">Įstaigos naudojamos tarnybinės transporto priemonės (vnt.), </t>
    </r>
    <r>
      <rPr>
        <b/>
        <sz val="11"/>
        <rFont val="Calibri"/>
        <family val="2"/>
        <scheme val="minor"/>
      </rPr>
      <t>iš jų:</t>
    </r>
  </si>
  <si>
    <t>Įstaigos patikėjimo teise valdomos tarnybinės transporto priemonės (vnt.)</t>
  </si>
  <si>
    <t>Įstaigos išsinuomotos ir (ar) pagal panaudos sutartį gautos tarnybinės transporto priemonės (vnt.)</t>
  </si>
  <si>
    <t>Tarnybinių transporto priemonių išlaikymo išlaidos, tenkančios vienam nuvažiuotam kilometrui (eurai)</t>
  </si>
  <si>
    <t>Metinis įstaigos naudojamų tarnybinių transporto priemonių nuvažiuotas kilometražas (km)</t>
  </si>
  <si>
    <t>Nustatytas metinis įstaigos tarnybinių transporto priemonių išlaidų dydis (eurai)</t>
  </si>
  <si>
    <t>Metinės įstaigos tarnybinių transporto priemonių išlaikymo išlaidos (eurai)</t>
  </si>
  <si>
    <t>Investicijų projektai</t>
  </si>
  <si>
    <r>
      <t xml:space="preserve">I. Projektų valdymas:
</t>
    </r>
    <r>
      <rPr>
        <sz val="11"/>
        <color theme="1"/>
        <rFont val="Calibri"/>
        <family val="2"/>
        <charset val="186"/>
        <scheme val="minor"/>
      </rPr>
      <t>Nevykdoma</t>
    </r>
  </si>
  <si>
    <r>
      <t>Investicijų projekto</t>
    </r>
    <r>
      <rPr>
        <i/>
        <sz val="11"/>
        <color theme="1"/>
        <rFont val="Calibri"/>
        <family val="2"/>
        <scheme val="minor"/>
      </rPr>
      <t xml:space="preserve"> </t>
    </r>
    <r>
      <rPr>
        <i/>
        <sz val="11"/>
        <color rgb="FFC00000"/>
        <rFont val="Calibri"/>
        <family val="2"/>
        <scheme val="minor"/>
      </rPr>
      <t>X</t>
    </r>
    <r>
      <rPr>
        <sz val="11"/>
        <color rgb="FFC00000"/>
        <rFont val="Calibri"/>
        <family val="2"/>
        <scheme val="minor"/>
      </rPr>
      <t xml:space="preserve"> </t>
    </r>
    <r>
      <rPr>
        <sz val="11"/>
        <color theme="1"/>
        <rFont val="Calibri"/>
        <family val="2"/>
        <scheme val="minor"/>
      </rPr>
      <t>bendra vertė (eurai)</t>
    </r>
  </si>
  <si>
    <r>
      <t xml:space="preserve">Lėšų panaudojimas, įgyvendinant investicijų projektą </t>
    </r>
    <r>
      <rPr>
        <i/>
        <sz val="11"/>
        <color rgb="FFC00000"/>
        <rFont val="Calibri"/>
        <family val="2"/>
        <scheme val="minor"/>
      </rPr>
      <t>X</t>
    </r>
    <r>
      <rPr>
        <sz val="11"/>
        <color theme="1"/>
        <rFont val="Calibri"/>
        <family val="2"/>
        <scheme val="minor"/>
      </rPr>
      <t xml:space="preserve"> (eurai)</t>
    </r>
  </si>
  <si>
    <r>
      <t>Investicijų projekto</t>
    </r>
    <r>
      <rPr>
        <i/>
        <sz val="11"/>
        <color theme="1"/>
        <rFont val="Calibri"/>
        <family val="2"/>
        <scheme val="minor"/>
      </rPr>
      <t xml:space="preserve"> </t>
    </r>
    <r>
      <rPr>
        <i/>
        <sz val="11"/>
        <color rgb="FFC00000"/>
        <rFont val="Calibri"/>
        <family val="2"/>
        <scheme val="minor"/>
      </rPr>
      <t>Y</t>
    </r>
    <r>
      <rPr>
        <sz val="11"/>
        <color rgb="FFC00000"/>
        <rFont val="Calibri"/>
        <family val="2"/>
        <scheme val="minor"/>
      </rPr>
      <t xml:space="preserve"> </t>
    </r>
    <r>
      <rPr>
        <sz val="11"/>
        <color theme="1"/>
        <rFont val="Calibri"/>
        <family val="2"/>
        <scheme val="minor"/>
      </rPr>
      <t>bendra vertė (eurai)</t>
    </r>
  </si>
  <si>
    <r>
      <t xml:space="preserve">Lėšų panaudojimas, įgyvendinant investicijų projektą </t>
    </r>
    <r>
      <rPr>
        <i/>
        <sz val="11"/>
        <color rgb="FFC00000"/>
        <rFont val="Calibri"/>
        <family val="2"/>
        <scheme val="minor"/>
      </rPr>
      <t>Y</t>
    </r>
    <r>
      <rPr>
        <sz val="11"/>
        <color theme="1"/>
        <rFont val="Calibri"/>
        <family val="2"/>
        <scheme val="minor"/>
      </rPr>
      <t xml:space="preserve"> (eurai)</t>
    </r>
  </si>
  <si>
    <t>L.e.p. direktorė</t>
  </si>
  <si>
    <t>Daiva Parulskienė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</si>
</sst>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1"/>
      <color theme="1"/>
      <name val="Calibri"/>
      <family val="2"/>
      <charset val="186"/>
      <scheme val="minor"/>
    </font>
    <font>
      <sz val="11"/>
      <color theme="1"/>
      <name val="Calibri"/>
      <family val="2"/>
      <scheme val="minor"/>
    </font>
    <font>
      <b/>
      <sz val="11"/>
      <color theme="1"/>
      <name val="Calibri"/>
      <family val="2"/>
      <charset val="186"/>
      <scheme val="minor"/>
    </font>
    <font>
      <b/>
      <sz val="11"/>
      <name val="Calibri"/>
      <family val="2"/>
      <charset val="186"/>
      <scheme val="minor"/>
    </font>
    <font>
      <i/>
      <sz val="11"/>
      <color theme="1"/>
      <name val="Calibri"/>
      <family val="2"/>
      <charset val="186"/>
      <scheme val="minor"/>
    </font>
    <font>
      <sz val="11"/>
      <name val="Calibri"/>
      <family val="2"/>
      <charset val="186"/>
      <scheme val="minor"/>
    </font>
    <font>
      <b/>
      <sz val="14"/>
      <name val="Calibri Light"/>
      <family val="2"/>
      <charset val="186"/>
      <scheme val="major"/>
    </font>
    <font>
      <b/>
      <sz val="12"/>
      <name val="Calibri Light"/>
      <family val="2"/>
      <charset val="186"/>
      <scheme val="major"/>
    </font>
    <font>
      <b/>
      <sz val="16"/>
      <name val="Calibri Light"/>
      <family val="2"/>
      <charset val="186"/>
      <scheme val="major"/>
    </font>
    <font>
      <b/>
      <i/>
      <sz val="16"/>
      <color rgb="FFC00000"/>
      <name val="Calibri Light"/>
      <family val="2"/>
      <charset val="186"/>
      <scheme val="major"/>
    </font>
    <font>
      <b/>
      <sz val="12"/>
      <color theme="1"/>
      <name val="Calibri"/>
      <family val="2"/>
      <charset val="186"/>
      <scheme val="minor"/>
    </font>
    <font>
      <b/>
      <sz val="16"/>
      <color rgb="FFC00000"/>
      <name val="Calibri Light"/>
      <family val="2"/>
      <charset val="186"/>
      <scheme val="major"/>
    </font>
    <font>
      <sz val="13"/>
      <color theme="1"/>
      <name val="Calibri"/>
      <family val="2"/>
      <charset val="186"/>
      <scheme val="minor"/>
    </font>
    <font>
      <sz val="11"/>
      <name val="Calibri"/>
      <family val="2"/>
      <scheme val="minor"/>
    </font>
    <font>
      <b/>
      <sz val="11"/>
      <name val="Calibri"/>
      <family val="2"/>
      <scheme val="minor"/>
    </font>
    <font>
      <i/>
      <sz val="11"/>
      <name val="Calibri"/>
      <family val="2"/>
      <scheme val="minor"/>
    </font>
    <font>
      <b/>
      <sz val="14"/>
      <color theme="1"/>
      <name val="Calibri"/>
      <family val="2"/>
      <scheme val="minor"/>
    </font>
    <font>
      <i/>
      <sz val="11"/>
      <color theme="1"/>
      <name val="Calibri"/>
      <family val="2"/>
      <scheme val="minor"/>
    </font>
    <font>
      <b/>
      <i/>
      <sz val="11"/>
      <name val="Calibri"/>
      <family val="2"/>
      <scheme val="minor"/>
    </font>
    <font>
      <i/>
      <sz val="11"/>
      <color rgb="FFC00000"/>
      <name val="Calibri"/>
      <family val="2"/>
      <scheme val="minor"/>
    </font>
    <font>
      <sz val="11"/>
      <color rgb="FFC00000"/>
      <name val="Calibri"/>
      <family val="2"/>
      <scheme val="minor"/>
    </font>
    <font>
      <sz val="13"/>
      <name val="Calibri"/>
      <family val="2"/>
      <charset val="186"/>
      <scheme val="minor"/>
    </font>
    <font>
      <b/>
      <sz val="12"/>
      <name val="Calibri"/>
      <family val="2"/>
      <charset val="186"/>
      <scheme val="minor"/>
    </font>
    <font>
      <b/>
      <i/>
      <sz val="14"/>
      <name val="Calibri"/>
      <family val="2"/>
      <scheme val="minor"/>
    </font>
    <font>
      <b/>
      <sz val="14"/>
      <name val="Calibri"/>
      <family val="2"/>
      <scheme val="minor"/>
    </font>
    <font>
      <i/>
      <sz val="14"/>
      <name val="Calibri"/>
      <family val="2"/>
      <scheme val="minor"/>
    </font>
    <font>
      <sz val="12"/>
      <name val="Calibri Light"/>
      <family val="2"/>
      <charset val="186"/>
      <scheme val="major"/>
    </font>
    <font>
      <b/>
      <sz val="11"/>
      <name val="Calibri Light"/>
      <family val="2"/>
      <charset val="186"/>
      <scheme val="major"/>
    </font>
    <font>
      <sz val="10"/>
      <name val="Calibri"/>
      <family val="2"/>
      <scheme val="minor"/>
    </font>
    <font>
      <sz val="10"/>
      <name val="Calibri"/>
      <family val="2"/>
      <charset val="186"/>
      <scheme val="minor"/>
    </font>
    <font>
      <b/>
      <sz val="11"/>
      <color rgb="FF000000"/>
      <name val="Calibri"/>
      <family val="2"/>
      <charset val="1"/>
    </font>
    <font>
      <b/>
      <sz val="11"/>
      <color rgb="FF444444"/>
      <name val="Calibri"/>
      <family val="2"/>
      <charset val="1"/>
    </font>
    <font>
      <b/>
      <sz val="11"/>
      <color rgb="FF000000"/>
      <name val="Calibri"/>
      <family val="2"/>
      <scheme val="minor"/>
    </font>
    <font>
      <b/>
      <sz val="11"/>
      <color rgb="FF000000"/>
      <name val="Calibri"/>
      <family val="2"/>
      <charset val="186"/>
    </font>
    <font>
      <b/>
      <sz val="12"/>
      <color rgb="FF000000"/>
      <name val="Calibri Light"/>
      <family val="2"/>
      <charset val="186"/>
      <scheme val="major"/>
    </font>
    <font>
      <b/>
      <sz val="12"/>
      <color rgb="FF000000"/>
      <name val="Calibri Light"/>
      <family val="2"/>
      <charset val="186"/>
    </font>
    <font>
      <sz val="12"/>
      <color rgb="FF000000"/>
      <name val="Calibri Light"/>
      <family val="2"/>
      <charset val="186"/>
    </font>
    <font>
      <sz val="11"/>
      <color rgb="FF000000"/>
      <name val="Calibri"/>
      <family val="2"/>
      <charset val="186"/>
    </font>
    <font>
      <sz val="11"/>
      <name val="Calibri"/>
      <family val="2"/>
      <charset val="186"/>
    </font>
    <font>
      <sz val="10"/>
      <color rgb="FFFF0000"/>
      <name val="Calibri"/>
      <family val="2"/>
      <charset val="186"/>
    </font>
    <font>
      <sz val="11"/>
      <name val="Calibri"/>
      <family val="2"/>
    </font>
    <font>
      <sz val="11"/>
      <color rgb="FFFF0000"/>
      <name val="Calibri"/>
      <family val="2"/>
      <charset val="186"/>
      <scheme val="minor"/>
    </font>
    <font>
      <b/>
      <sz val="11"/>
      <color rgb="FF444444"/>
      <name val="Calibri"/>
      <family val="2"/>
      <charset val="186"/>
    </font>
    <font>
      <b/>
      <sz val="12"/>
      <color rgb="FF000000"/>
      <name val="Calibri Light"/>
    </font>
    <font>
      <sz val="12"/>
      <color rgb="FF000000"/>
      <name val="Calibri Light"/>
    </font>
    <font>
      <sz val="12"/>
      <color rgb="FFFF0000"/>
      <name val="Calibri Light"/>
    </font>
    <font>
      <b/>
      <sz val="12"/>
      <name val="Calibri Light"/>
    </font>
    <font>
      <b/>
      <sz val="11"/>
      <color rgb="FF000000"/>
      <name val="Calibri"/>
    </font>
    <font>
      <sz val="11"/>
      <color rgb="FF000000"/>
      <name val="Calibri"/>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rgb="FFDBDBDB"/>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137">
    <xf numFmtId="0" fontId="0" fillId="0" borderId="0" xfId="0"/>
    <xf numFmtId="0" fontId="0" fillId="0" borderId="0" xfId="0" applyProtection="1">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6" fillId="0" borderId="0" xfId="0" applyFont="1" applyAlignment="1" applyProtection="1">
      <alignment horizontal="left" vertical="top" wrapText="1"/>
      <protection locked="0"/>
    </xf>
    <xf numFmtId="0" fontId="10" fillId="0" borderId="0" xfId="0" applyFont="1" applyProtection="1">
      <protection locked="0"/>
    </xf>
    <xf numFmtId="0" fontId="4" fillId="0" borderId="0" xfId="0" applyFont="1" applyAlignment="1" applyProtection="1">
      <alignment horizontal="center"/>
      <protection locked="0"/>
    </xf>
    <xf numFmtId="0" fontId="0" fillId="0" borderId="0" xfId="0" applyAlignment="1" applyProtection="1">
      <alignment horizontal="left" vertical="top"/>
      <protection locked="0"/>
    </xf>
    <xf numFmtId="0" fontId="0" fillId="0" borderId="0" xfId="0" applyAlignment="1" applyProtection="1">
      <alignment vertical="center"/>
      <protection locked="0"/>
    </xf>
    <xf numFmtId="0" fontId="7" fillId="0" borderId="1" xfId="0" applyFont="1" applyBorder="1" applyAlignment="1" applyProtection="1">
      <alignment horizontal="center" vertical="center" wrapText="1"/>
      <protection locked="0"/>
    </xf>
    <xf numFmtId="0" fontId="2" fillId="0" borderId="0" xfId="0" applyFont="1" applyAlignment="1" applyProtection="1">
      <alignment horizontal="center" vertical="top"/>
      <protection locked="0"/>
    </xf>
    <xf numFmtId="9" fontId="2" fillId="0" borderId="0" xfId="0" applyNumberFormat="1" applyFont="1" applyAlignment="1" applyProtection="1">
      <alignment horizontal="center" vertical="top"/>
      <protection locked="0"/>
    </xf>
    <xf numFmtId="0" fontId="0" fillId="4" borderId="1" xfId="0" applyFill="1" applyBorder="1" applyAlignment="1">
      <alignment horizontal="center" vertical="center" wrapText="1"/>
    </xf>
    <xf numFmtId="9" fontId="7" fillId="0" borderId="1" xfId="0" applyNumberFormat="1" applyFont="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xf>
    <xf numFmtId="0" fontId="5" fillId="0" borderId="0" xfId="0" applyFont="1" applyAlignment="1" applyProtection="1">
      <alignment horizontal="left" vertical="top"/>
      <protection locked="0"/>
    </xf>
    <xf numFmtId="0" fontId="5" fillId="4" borderId="1" xfId="0" applyFont="1" applyFill="1" applyBorder="1" applyAlignment="1">
      <alignment horizontal="center" vertical="center"/>
    </xf>
    <xf numFmtId="0" fontId="13" fillId="0" borderId="7" xfId="0" applyFont="1" applyBorder="1" applyAlignment="1" applyProtection="1">
      <alignment horizontal="left" vertical="top" wrapText="1"/>
      <protection locked="0"/>
    </xf>
    <xf numFmtId="0" fontId="14" fillId="2" borderId="1" xfId="0" applyFont="1" applyFill="1" applyBorder="1" applyAlignment="1">
      <alignment horizontal="center" vertical="top" wrapText="1"/>
    </xf>
    <xf numFmtId="0" fontId="14" fillId="4" borderId="1" xfId="0" applyFont="1" applyFill="1" applyBorder="1" applyAlignment="1">
      <alignment horizontal="left" vertical="top" wrapText="1"/>
    </xf>
    <xf numFmtId="0" fontId="14" fillId="2" borderId="1" xfId="0" applyFont="1" applyFill="1" applyBorder="1" applyAlignment="1" applyProtection="1">
      <alignment horizontal="center" vertical="top" wrapText="1"/>
      <protection locked="0"/>
    </xf>
    <xf numFmtId="0" fontId="3" fillId="2" borderId="1" xfId="0" applyFont="1" applyFill="1" applyBorder="1" applyAlignment="1" applyProtection="1">
      <alignment horizontal="center" vertical="top"/>
      <protection locked="0"/>
    </xf>
    <xf numFmtId="9" fontId="5" fillId="4" borderId="2" xfId="0" applyNumberFormat="1" applyFont="1" applyFill="1" applyBorder="1" applyAlignment="1">
      <alignment horizontal="center" vertical="center" wrapText="1"/>
    </xf>
    <xf numFmtId="0" fontId="3" fillId="0" borderId="0" xfId="0" applyFont="1" applyAlignment="1" applyProtection="1">
      <alignment horizontal="center" vertical="top"/>
      <protection locked="0"/>
    </xf>
    <xf numFmtId="0" fontId="5" fillId="0" borderId="0" xfId="0" applyFont="1"/>
    <xf numFmtId="0" fontId="13" fillId="4" borderId="2" xfId="0" applyFont="1" applyFill="1" applyBorder="1" applyAlignment="1">
      <alignment horizontal="center" vertical="center" wrapText="1"/>
    </xf>
    <xf numFmtId="0" fontId="22" fillId="0" borderId="0" xfId="0" applyFont="1" applyAlignment="1" applyProtection="1">
      <alignment horizontal="center" vertical="top"/>
      <protection locked="0"/>
    </xf>
    <xf numFmtId="9" fontId="13" fillId="4" borderId="2" xfId="0" applyNumberFormat="1" applyFont="1" applyFill="1" applyBorder="1" applyAlignment="1">
      <alignment horizontal="center" vertical="center" wrapText="1"/>
    </xf>
    <xf numFmtId="0" fontId="14" fillId="4" borderId="1" xfId="0" applyFont="1" applyFill="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9" fontId="14" fillId="2" borderId="1" xfId="0" applyNumberFormat="1" applyFont="1" applyFill="1" applyBorder="1" applyAlignment="1">
      <alignment horizontal="center" vertical="top" wrapText="1"/>
    </xf>
    <xf numFmtId="0" fontId="14" fillId="4" borderId="1" xfId="0" applyFont="1" applyFill="1" applyBorder="1" applyAlignment="1" applyProtection="1">
      <alignment horizontal="center" vertical="top" wrapText="1"/>
      <protection locked="0"/>
    </xf>
    <xf numFmtId="0" fontId="7" fillId="0" borderId="1" xfId="0" applyFont="1" applyBorder="1" applyAlignment="1" applyProtection="1">
      <alignment horizontal="left" vertical="center" wrapText="1"/>
      <protection locked="0"/>
    </xf>
    <xf numFmtId="0" fontId="10" fillId="0" borderId="0" xfId="0" applyFont="1" applyAlignment="1" applyProtection="1">
      <alignment horizontal="center" vertical="top"/>
      <protection locked="0"/>
    </xf>
    <xf numFmtId="2" fontId="14" fillId="2" borderId="1" xfId="0" applyNumberFormat="1" applyFont="1" applyFill="1" applyBorder="1" applyAlignment="1">
      <alignment horizontal="center" vertical="top" wrapText="1"/>
    </xf>
    <xf numFmtId="0" fontId="0" fillId="0" borderId="0" xfId="0" applyAlignment="1">
      <alignment horizontal="center"/>
    </xf>
    <xf numFmtId="0" fontId="14" fillId="2" borderId="5" xfId="0" applyFont="1" applyFill="1" applyBorder="1" applyAlignment="1" applyProtection="1">
      <alignment horizontal="center" vertical="top" wrapText="1"/>
      <protection locked="0"/>
    </xf>
    <xf numFmtId="0" fontId="5" fillId="0" borderId="0" xfId="0" applyFont="1" applyAlignment="1">
      <alignment horizontal="center"/>
    </xf>
    <xf numFmtId="0" fontId="0" fillId="0" borderId="0" xfId="0" applyAlignment="1" applyProtection="1">
      <alignment horizontal="center"/>
      <protection locked="0"/>
    </xf>
    <xf numFmtId="0" fontId="5" fillId="0" borderId="0" xfId="0" applyFont="1" applyAlignment="1" applyProtection="1">
      <alignment horizontal="center"/>
      <protection locked="0"/>
    </xf>
    <xf numFmtId="0" fontId="5" fillId="0" borderId="0" xfId="0" applyFont="1" applyAlignment="1">
      <alignment horizontal="left"/>
    </xf>
    <xf numFmtId="0" fontId="10" fillId="0" borderId="8" xfId="0" applyFont="1" applyBorder="1" applyProtection="1">
      <protection locked="0"/>
    </xf>
    <xf numFmtId="0" fontId="0" fillId="0" borderId="0" xfId="0" applyAlignment="1" applyProtection="1">
      <alignment wrapText="1"/>
      <protection locked="0"/>
    </xf>
    <xf numFmtId="0" fontId="10" fillId="0" borderId="0" xfId="0" applyFont="1" applyAlignment="1" applyProtection="1">
      <alignment horizontal="center"/>
      <protection locked="0"/>
    </xf>
    <xf numFmtId="0" fontId="28" fillId="0" borderId="7" xfId="0" applyFont="1" applyBorder="1" applyAlignment="1" applyProtection="1">
      <alignment horizontal="left" vertical="top" wrapText="1"/>
      <protection locked="0"/>
    </xf>
    <xf numFmtId="0" fontId="26" fillId="0" borderId="1" xfId="0" applyFont="1" applyBorder="1" applyAlignment="1" applyProtection="1">
      <alignment horizontal="left" vertical="center" wrapText="1"/>
      <protection locked="0"/>
    </xf>
    <xf numFmtId="0" fontId="29" fillId="0" borderId="7" xfId="0" applyFont="1" applyBorder="1" applyAlignment="1" applyProtection="1">
      <alignment horizontal="left" vertical="top" wrapText="1"/>
      <protection locked="0"/>
    </xf>
    <xf numFmtId="0" fontId="7" fillId="5" borderId="1" xfId="0" applyFont="1" applyFill="1" applyBorder="1" applyAlignment="1" applyProtection="1">
      <alignment horizontal="center" vertical="center" wrapText="1"/>
      <protection locked="0"/>
    </xf>
    <xf numFmtId="0" fontId="30" fillId="6" borderId="0" xfId="0" applyFont="1" applyFill="1" applyAlignment="1" applyProtection="1">
      <alignment horizontal="left" vertical="top" wrapText="1"/>
      <protection locked="0"/>
    </xf>
    <xf numFmtId="0" fontId="31" fillId="6" borderId="0" xfId="0" applyFont="1" applyFill="1" applyAlignment="1" applyProtection="1">
      <alignment vertical="top" wrapText="1"/>
      <protection locked="0"/>
    </xf>
    <xf numFmtId="0" fontId="31" fillId="6" borderId="9" xfId="0" applyFont="1" applyFill="1" applyBorder="1" applyAlignment="1" applyProtection="1">
      <alignment vertical="top" wrapText="1"/>
      <protection locked="0"/>
    </xf>
    <xf numFmtId="0" fontId="14" fillId="4" borderId="7" xfId="0" applyFont="1" applyFill="1" applyBorder="1" applyAlignment="1" applyProtection="1">
      <alignment horizontal="center" vertical="top" wrapText="1"/>
      <protection locked="0"/>
    </xf>
    <xf numFmtId="0" fontId="31" fillId="6" borderId="12" xfId="0" applyFont="1" applyFill="1" applyBorder="1" applyAlignment="1" applyProtection="1">
      <alignment vertical="top" wrapText="1"/>
      <protection locked="0"/>
    </xf>
    <xf numFmtId="0" fontId="31" fillId="6" borderId="13" xfId="0" applyFont="1" applyFill="1" applyBorder="1" applyAlignment="1" applyProtection="1">
      <alignment vertical="top" wrapText="1"/>
      <protection locked="0"/>
    </xf>
    <xf numFmtId="14" fontId="0" fillId="0" borderId="0" xfId="0" applyNumberFormat="1"/>
    <xf numFmtId="3" fontId="0" fillId="0" borderId="0" xfId="0" applyNumberFormat="1"/>
    <xf numFmtId="0" fontId="32" fillId="2" borderId="1" xfId="0" applyFont="1" applyFill="1" applyBorder="1" applyAlignment="1" applyProtection="1">
      <alignment horizontal="center" vertical="top" wrapText="1"/>
      <protection locked="0"/>
    </xf>
    <xf numFmtId="0" fontId="34" fillId="0" borderId="1" xfId="0" applyFont="1" applyBorder="1" applyAlignment="1" applyProtection="1">
      <alignment horizontal="center" vertical="center" wrapText="1"/>
      <protection locked="0"/>
    </xf>
    <xf numFmtId="0" fontId="32" fillId="4" borderId="1" xfId="0" applyFont="1" applyFill="1" applyBorder="1" applyAlignment="1" applyProtection="1">
      <alignment horizontal="center" vertical="top" wrapText="1"/>
      <protection locked="0"/>
    </xf>
    <xf numFmtId="0" fontId="33" fillId="3" borderId="1" xfId="0" applyFont="1" applyFill="1" applyBorder="1" applyAlignment="1" applyProtection="1">
      <alignment horizontal="left" vertical="top" wrapText="1"/>
      <protection locked="0"/>
    </xf>
    <xf numFmtId="0" fontId="3" fillId="3" borderId="2" xfId="0" applyFont="1" applyFill="1" applyBorder="1" applyAlignment="1" applyProtection="1">
      <alignment horizontal="left" vertical="top" wrapText="1"/>
      <protection locked="0"/>
    </xf>
    <xf numFmtId="0" fontId="37" fillId="0" borderId="7" xfId="0" applyFont="1" applyBorder="1" applyAlignment="1" applyProtection="1">
      <alignment horizontal="left" vertical="top" wrapText="1"/>
      <protection locked="0"/>
    </xf>
    <xf numFmtId="0" fontId="33" fillId="3" borderId="10" xfId="0" applyFont="1" applyFill="1" applyBorder="1" applyAlignment="1" applyProtection="1">
      <alignment horizontal="left" vertical="top" wrapText="1"/>
      <protection locked="0"/>
    </xf>
    <xf numFmtId="0" fontId="2" fillId="0" borderId="0" xfId="0" applyFont="1" applyAlignment="1" applyProtection="1">
      <alignment horizontal="center"/>
      <protection locked="0"/>
    </xf>
    <xf numFmtId="0" fontId="0" fillId="0" borderId="7" xfId="0" applyBorder="1" applyAlignment="1" applyProtection="1">
      <alignment horizontal="left" vertical="top" wrapText="1"/>
      <protection locked="0"/>
    </xf>
    <xf numFmtId="0" fontId="42" fillId="6" borderId="0" xfId="0" applyFont="1" applyFill="1" applyAlignment="1" applyProtection="1">
      <alignment vertical="top" wrapText="1"/>
      <protection locked="0"/>
    </xf>
    <xf numFmtId="0" fontId="41" fillId="0" borderId="0" xfId="0" applyFont="1" applyProtection="1">
      <protection locked="0"/>
    </xf>
    <xf numFmtId="0" fontId="0" fillId="0" borderId="1" xfId="0" applyBorder="1" applyAlignment="1" applyProtection="1">
      <alignment horizontal="left" vertical="top" wrapText="1"/>
      <protection locked="0"/>
    </xf>
    <xf numFmtId="9" fontId="14" fillId="2" borderId="1" xfId="0" applyNumberFormat="1" applyFont="1" applyFill="1" applyBorder="1" applyAlignment="1">
      <alignment horizontal="center" vertical="top" wrapText="1"/>
    </xf>
    <xf numFmtId="2" fontId="14" fillId="2" borderId="1" xfId="0" applyNumberFormat="1" applyFont="1" applyFill="1" applyBorder="1" applyAlignment="1">
      <alignment horizontal="center" vertical="top" wrapText="1"/>
    </xf>
    <xf numFmtId="0" fontId="32" fillId="4" borderId="1" xfId="0" applyFont="1" applyFill="1" applyBorder="1" applyAlignment="1" applyProtection="1">
      <alignment horizontal="center" vertical="top" wrapText="1"/>
      <protection locked="0"/>
    </xf>
    <xf numFmtId="0" fontId="14" fillId="4" borderId="1" xfId="0" applyFont="1" applyFill="1" applyBorder="1" applyAlignment="1">
      <alignment horizontal="left" vertical="top" wrapText="1"/>
    </xf>
    <xf numFmtId="0" fontId="13" fillId="2" borderId="1" xfId="0" applyFont="1" applyFill="1" applyBorder="1" applyAlignment="1">
      <alignment horizontal="left" vertical="top" wrapText="1"/>
    </xf>
    <xf numFmtId="0" fontId="14" fillId="4" borderId="1" xfId="0" applyFont="1" applyFill="1" applyBorder="1" applyAlignment="1" applyProtection="1">
      <alignment horizontal="center" vertical="top" wrapText="1"/>
      <protection locked="0"/>
    </xf>
    <xf numFmtId="0" fontId="13" fillId="0" borderId="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15" fillId="2" borderId="1" xfId="0" applyFont="1" applyFill="1" applyBorder="1" applyAlignment="1">
      <alignment horizontal="left" vertical="top" wrapText="1"/>
    </xf>
    <xf numFmtId="0" fontId="40" fillId="0" borderId="1" xfId="0" applyFont="1" applyBorder="1" applyAlignment="1" applyProtection="1">
      <alignment horizontal="left" vertical="top" wrapText="1"/>
      <protection locked="0"/>
    </xf>
    <xf numFmtId="0" fontId="14" fillId="2" borderId="1" xfId="0" applyFont="1" applyFill="1" applyBorder="1" applyAlignment="1">
      <alignment horizontal="center" vertical="top"/>
    </xf>
    <xf numFmtId="0" fontId="33" fillId="3" borderId="1" xfId="0" applyFont="1" applyFill="1" applyBorder="1" applyAlignment="1" applyProtection="1">
      <alignment horizontal="left" vertical="top" wrapText="1"/>
      <protection locked="0"/>
    </xf>
    <xf numFmtId="0" fontId="3" fillId="3" borderId="1" xfId="0" applyFont="1" applyFill="1" applyBorder="1" applyAlignment="1" applyProtection="1">
      <alignment horizontal="left" vertical="top" wrapText="1"/>
      <protection locked="0"/>
    </xf>
    <xf numFmtId="0" fontId="38"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15" fillId="2" borderId="7" xfId="0" applyFont="1" applyFill="1" applyBorder="1" applyAlignment="1">
      <alignment horizontal="left" vertical="top" wrapText="1"/>
    </xf>
    <xf numFmtId="0" fontId="13" fillId="2" borderId="7" xfId="0" applyFont="1" applyFill="1" applyBorder="1" applyAlignment="1">
      <alignment horizontal="left" vertical="top" wrapText="1"/>
    </xf>
    <xf numFmtId="0" fontId="21" fillId="0" borderId="0" xfId="0" applyFont="1" applyAlignment="1" applyProtection="1">
      <alignment horizontal="left" vertical="top"/>
      <protection locked="0"/>
    </xf>
    <xf numFmtId="0" fontId="12" fillId="0" borderId="0" xfId="0" applyFont="1" applyAlignment="1" applyProtection="1">
      <alignment horizontal="left" vertical="top"/>
      <protection locked="0"/>
    </xf>
    <xf numFmtId="0" fontId="13" fillId="4" borderId="5"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23" fillId="4" borderId="5" xfId="0" applyFont="1" applyFill="1" applyBorder="1" applyAlignment="1">
      <alignment horizontal="left" vertical="top" wrapText="1"/>
    </xf>
    <xf numFmtId="0" fontId="23" fillId="4" borderId="6" xfId="0" applyFont="1" applyFill="1" applyBorder="1" applyAlignment="1">
      <alignment horizontal="left" vertical="top" wrapText="1"/>
    </xf>
    <xf numFmtId="0" fontId="23" fillId="4" borderId="7" xfId="0" applyFont="1" applyFill="1" applyBorder="1" applyAlignment="1">
      <alignment horizontal="left" vertical="top" wrapText="1"/>
    </xf>
    <xf numFmtId="0" fontId="33" fillId="3" borderId="2" xfId="0" applyFont="1" applyFill="1" applyBorder="1" applyAlignment="1" applyProtection="1">
      <alignment horizontal="left" vertical="top" wrapText="1"/>
      <protection locked="0"/>
    </xf>
    <xf numFmtId="0" fontId="3" fillId="3" borderId="3" xfId="0" applyFont="1" applyFill="1" applyBorder="1" applyAlignment="1" applyProtection="1">
      <alignment horizontal="left" vertical="top"/>
      <protection locked="0"/>
    </xf>
    <xf numFmtId="0" fontId="15" fillId="2" borderId="1" xfId="0" applyFont="1" applyFill="1" applyBorder="1" applyAlignment="1" applyProtection="1">
      <alignment horizontal="left" vertical="top" wrapText="1"/>
      <protection locked="0"/>
    </xf>
    <xf numFmtId="0" fontId="8" fillId="0" borderId="0" xfId="0" applyFont="1" applyAlignment="1" applyProtection="1">
      <alignment horizontal="center" vertical="center" wrapText="1"/>
      <protection locked="0"/>
    </xf>
    <xf numFmtId="0" fontId="5" fillId="4" borderId="1" xfId="0" applyFont="1" applyFill="1" applyBorder="1" applyAlignment="1">
      <alignment horizontal="center" vertical="center" wrapText="1"/>
    </xf>
    <xf numFmtId="0" fontId="0" fillId="4" borderId="5" xfId="0" applyFill="1" applyBorder="1" applyAlignment="1">
      <alignment horizontal="center" vertical="center" wrapText="1"/>
    </xf>
    <xf numFmtId="0" fontId="0" fillId="4" borderId="7" xfId="0" applyFill="1" applyBorder="1" applyAlignment="1">
      <alignment horizontal="center" vertical="center" wrapText="1"/>
    </xf>
    <xf numFmtId="0" fontId="46"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35" fillId="0" borderId="5"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7" xfId="0" applyFont="1" applyBorder="1" applyAlignment="1" applyProtection="1">
      <alignment horizontal="left" vertical="center" wrapText="1"/>
      <protection locked="0"/>
    </xf>
    <xf numFmtId="0" fontId="34" fillId="0" borderId="5" xfId="0" applyFont="1" applyBorder="1" applyAlignment="1" applyProtection="1">
      <alignment horizontal="left" vertical="center" wrapText="1"/>
      <protection locked="0"/>
    </xf>
    <xf numFmtId="0" fontId="27" fillId="0" borderId="5" xfId="0" applyFont="1" applyBorder="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0" fontId="3" fillId="3" borderId="3" xfId="0" applyFont="1" applyFill="1" applyBorder="1" applyAlignment="1" applyProtection="1">
      <alignment horizontal="left" vertical="top" wrapText="1"/>
      <protection locked="0"/>
    </xf>
    <xf numFmtId="0" fontId="47" fillId="3" borderId="2" xfId="0" applyFont="1" applyFill="1" applyBorder="1" applyAlignment="1" applyProtection="1">
      <alignment horizontal="left" vertical="top" wrapText="1"/>
      <protection locked="0"/>
    </xf>
    <xf numFmtId="0" fontId="33" fillId="3" borderId="4" xfId="0" applyFont="1" applyFill="1" applyBorder="1" applyAlignment="1" applyProtection="1">
      <alignment horizontal="left" vertical="top" wrapText="1"/>
      <protection locked="0"/>
    </xf>
    <xf numFmtId="0" fontId="24" fillId="4" borderId="5" xfId="0" applyFont="1" applyFill="1" applyBorder="1" applyAlignment="1">
      <alignment horizontal="left" vertical="top" wrapText="1"/>
    </xf>
    <xf numFmtId="0" fontId="24" fillId="4" borderId="6" xfId="0" applyFont="1" applyFill="1" applyBorder="1" applyAlignment="1">
      <alignment horizontal="left" vertical="top" wrapText="1"/>
    </xf>
    <xf numFmtId="0" fontId="24" fillId="4" borderId="7" xfId="0" applyFont="1" applyFill="1" applyBorder="1" applyAlignment="1">
      <alignment horizontal="left" vertical="top" wrapText="1"/>
    </xf>
    <xf numFmtId="0" fontId="14" fillId="4" borderId="1" xfId="0" applyFont="1" applyFill="1" applyBorder="1" applyAlignment="1" applyProtection="1">
      <alignment horizontal="left" vertical="top" wrapText="1"/>
      <protection locked="0"/>
    </xf>
    <xf numFmtId="0" fontId="24" fillId="4" borderId="1" xfId="0" applyFont="1" applyFill="1" applyBorder="1" applyAlignment="1">
      <alignment horizontal="left" vertical="top"/>
    </xf>
    <xf numFmtId="0" fontId="33" fillId="3" borderId="9" xfId="0" applyFont="1" applyFill="1" applyBorder="1" applyAlignment="1" applyProtection="1">
      <alignment horizontal="left" vertical="top" wrapText="1"/>
      <protection locked="0"/>
    </xf>
    <xf numFmtId="0" fontId="3" fillId="3" borderId="9" xfId="0" applyFont="1" applyFill="1" applyBorder="1" applyAlignment="1" applyProtection="1">
      <alignment horizontal="left" vertical="top" wrapText="1"/>
      <protection locked="0"/>
    </xf>
    <xf numFmtId="1" fontId="14" fillId="2" borderId="1" xfId="0" applyNumberFormat="1" applyFont="1" applyFill="1" applyBorder="1" applyAlignment="1">
      <alignment horizontal="center" vertical="top" wrapText="1"/>
    </xf>
    <xf numFmtId="0" fontId="33" fillId="3" borderId="11" xfId="0" applyFont="1" applyFill="1" applyBorder="1" applyAlignment="1" applyProtection="1">
      <alignment horizontal="left" vertical="top" wrapText="1"/>
      <protection locked="0"/>
    </xf>
    <xf numFmtId="0" fontId="3" fillId="3" borderId="11" xfId="0" applyFont="1" applyFill="1" applyBorder="1" applyAlignment="1" applyProtection="1">
      <alignment horizontal="left" vertical="top" wrapText="1"/>
      <protection locked="0"/>
    </xf>
    <xf numFmtId="0" fontId="24" fillId="4" borderId="1" xfId="0" applyFont="1" applyFill="1" applyBorder="1" applyAlignment="1">
      <alignment horizontal="left" vertical="top" wrapText="1"/>
    </xf>
    <xf numFmtId="0" fontId="10" fillId="0" borderId="0" xfId="0" applyFont="1" applyAlignment="1" applyProtection="1">
      <alignment horizontal="center" vertical="top"/>
      <protection locked="0"/>
    </xf>
    <xf numFmtId="0" fontId="2" fillId="0" borderId="0" xfId="0" applyFont="1" applyAlignment="1" applyProtection="1">
      <alignment horizontal="center" vertical="top"/>
      <protection locked="0"/>
    </xf>
    <xf numFmtId="0" fontId="24" fillId="4" borderId="1" xfId="0" applyFont="1" applyFill="1" applyBorder="1" applyAlignment="1">
      <alignment horizontal="left"/>
    </xf>
    <xf numFmtId="9" fontId="14" fillId="2" borderId="1" xfId="0" applyNumberFormat="1" applyFont="1" applyFill="1" applyBorder="1" applyAlignment="1">
      <alignment horizontal="center" vertical="top"/>
    </xf>
    <xf numFmtId="0" fontId="3" fillId="4" borderId="1" xfId="0" applyFont="1" applyFill="1" applyBorder="1" applyAlignment="1" applyProtection="1">
      <alignment horizontal="center" vertical="top" wrapText="1"/>
      <protection locked="0"/>
    </xf>
    <xf numFmtId="2" fontId="3" fillId="2" borderId="1" xfId="0" applyNumberFormat="1" applyFont="1" applyFill="1" applyBorder="1" applyAlignment="1">
      <alignment horizontal="center" vertical="top" wrapText="1"/>
    </xf>
    <xf numFmtId="9" fontId="2" fillId="2" borderId="1" xfId="0" applyNumberFormat="1" applyFont="1" applyFill="1" applyBorder="1" applyAlignment="1">
      <alignment horizontal="center" vertical="top" wrapText="1"/>
    </xf>
    <xf numFmtId="0" fontId="1" fillId="2" borderId="1" xfId="0" applyFont="1" applyFill="1" applyBorder="1" applyAlignment="1" applyProtection="1">
      <alignment horizontal="left" vertical="top" wrapText="1"/>
      <protection locked="0"/>
    </xf>
    <xf numFmtId="0" fontId="16" fillId="4" borderId="1" xfId="0" applyFont="1" applyFill="1" applyBorder="1" applyAlignment="1">
      <alignment horizontal="left" vertical="top"/>
    </xf>
    <xf numFmtId="0" fontId="2" fillId="0" borderId="1" xfId="0" applyFont="1" applyBorder="1" applyAlignment="1" applyProtection="1">
      <alignment horizontal="left" vertical="top" wrapText="1"/>
      <protection locked="0"/>
    </xf>
  </cellXfs>
  <cellStyles count="1">
    <cellStyle name="Normal" xfId="0" builtinId="0"/>
  </cellStyles>
  <dxfs count="3">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9966FF"/>
      <color rgb="FF9933FF"/>
      <color rgb="FF99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endras/LKI/LKI%20ataskaitos/2022_metine/LKI%20veiklos%20planai,%20ataskaitos,%20biud&#382;etas/Planai%202022/LKI%202022%20metu%20veiklos%20plan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ITOS įstaigos"/>
    </sheetNames>
    <sheetDataSet>
      <sheetData sheetId="0">
        <row r="25">
          <cell r="A25"/>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D7D5F-DB54-41C3-867A-98417CD153CD}">
  <sheetPr>
    <pageSetUpPr fitToPage="1"/>
  </sheetPr>
  <dimension ref="A1:K78"/>
  <sheetViews>
    <sheetView tabSelected="1" topLeftCell="A22" zoomScale="60" zoomScaleNormal="60" workbookViewId="0">
      <selection activeCell="A18" sqref="A18:A21"/>
    </sheetView>
  </sheetViews>
  <sheetFormatPr defaultRowHeight="15"/>
  <cols>
    <col min="1" max="1" width="68.5703125" customWidth="1"/>
    <col min="2" max="2" width="27.140625" customWidth="1"/>
    <col min="3" max="3" width="11.28515625" style="36" customWidth="1"/>
    <col min="4" max="4" width="15.85546875" style="38" customWidth="1"/>
    <col min="5" max="5" width="21.7109375" style="36" customWidth="1"/>
    <col min="6" max="6" width="21.140625" customWidth="1"/>
    <col min="7" max="8" width="10.7109375" customWidth="1"/>
    <col min="9" max="9" width="10.85546875" style="25" customWidth="1"/>
    <col min="10" max="10" width="53.5703125" style="41" customWidth="1"/>
    <col min="11" max="11" width="14.140625" customWidth="1"/>
    <col min="12" max="12" width="10" customWidth="1"/>
  </cols>
  <sheetData>
    <row r="1" spans="1:10" s="1" customFormat="1" ht="17.25">
      <c r="C1" s="10"/>
      <c r="D1" s="24"/>
      <c r="E1" s="11"/>
      <c r="I1" s="88" t="s">
        <v>0</v>
      </c>
      <c r="J1" s="88"/>
    </row>
    <row r="2" spans="1:10" s="1" customFormat="1" ht="17.25">
      <c r="C2" s="39"/>
      <c r="D2" s="40"/>
      <c r="E2" s="39"/>
      <c r="I2" s="88" t="s">
        <v>1</v>
      </c>
      <c r="J2" s="88"/>
    </row>
    <row r="3" spans="1:10" s="1" customFormat="1" ht="17.25">
      <c r="C3" s="39"/>
      <c r="D3" s="40"/>
      <c r="E3" s="39"/>
      <c r="I3" s="88" t="s">
        <v>2</v>
      </c>
      <c r="J3" s="88"/>
    </row>
    <row r="4" spans="1:10" s="1" customFormat="1" ht="17.25">
      <c r="B4" s="7"/>
      <c r="C4" s="10"/>
      <c r="D4" s="24"/>
      <c r="E4" s="11"/>
      <c r="F4" s="7"/>
      <c r="G4" s="7"/>
      <c r="H4" s="7"/>
      <c r="I4" s="88" t="s">
        <v>3</v>
      </c>
      <c r="J4" s="88"/>
    </row>
    <row r="5" spans="1:10" s="1" customFormat="1" ht="17.25">
      <c r="B5" s="7"/>
      <c r="C5" s="10"/>
      <c r="D5" s="24"/>
      <c r="E5" s="11"/>
      <c r="F5" s="7"/>
      <c r="G5" s="7"/>
      <c r="H5" s="7"/>
      <c r="I5" s="89" t="s">
        <v>4</v>
      </c>
      <c r="J5" s="89"/>
    </row>
    <row r="6" spans="1:10" s="1" customFormat="1" ht="17.25">
      <c r="B6" s="7"/>
      <c r="C6" s="10"/>
      <c r="D6" s="24"/>
      <c r="E6" s="11"/>
      <c r="F6" s="7"/>
      <c r="G6" s="7"/>
      <c r="H6" s="7"/>
      <c r="I6" s="88" t="s">
        <v>5</v>
      </c>
      <c r="J6" s="88"/>
    </row>
    <row r="7" spans="1:10" s="1" customFormat="1" ht="25.5" customHeight="1">
      <c r="B7" s="7"/>
      <c r="C7" s="10"/>
      <c r="D7" s="24"/>
      <c r="E7" s="11"/>
      <c r="F7" s="7"/>
      <c r="G7" s="7"/>
      <c r="H7" s="7"/>
      <c r="I7" s="24"/>
      <c r="J7" s="16"/>
    </row>
    <row r="8" spans="1:10" s="1" customFormat="1" ht="70.5" customHeight="1">
      <c r="A8" s="99" t="s">
        <v>6</v>
      </c>
      <c r="B8" s="99"/>
      <c r="C8" s="99"/>
      <c r="D8" s="99"/>
      <c r="E8" s="99"/>
      <c r="F8" s="99"/>
      <c r="G8" s="99"/>
      <c r="H8" s="99"/>
      <c r="I8" s="99"/>
      <c r="J8" s="99"/>
    </row>
    <row r="9" spans="1:10" s="1" customFormat="1" ht="26.25" customHeight="1">
      <c r="A9" s="2"/>
      <c r="B9" s="4"/>
      <c r="C9" s="3"/>
      <c r="D9" s="3"/>
      <c r="E9" s="3"/>
      <c r="F9" s="4"/>
      <c r="G9" s="4"/>
      <c r="H9" s="4"/>
      <c r="I9" s="3"/>
      <c r="J9" s="4"/>
    </row>
    <row r="10" spans="1:10" s="1" customFormat="1" ht="46.5" customHeight="1">
      <c r="A10" s="100" t="s">
        <v>7</v>
      </c>
      <c r="B10" s="100"/>
      <c r="C10" s="100"/>
      <c r="D10" s="100"/>
      <c r="E10" s="101" t="s">
        <v>8</v>
      </c>
      <c r="F10" s="102"/>
      <c r="G10" s="12" t="s">
        <v>9</v>
      </c>
      <c r="H10" s="12" t="s">
        <v>10</v>
      </c>
      <c r="I10" s="23" t="s">
        <v>11</v>
      </c>
      <c r="J10" s="17" t="s">
        <v>12</v>
      </c>
    </row>
    <row r="11" spans="1:10" s="8" customFormat="1" ht="267" customHeight="1">
      <c r="A11" s="103" t="s">
        <v>13</v>
      </c>
      <c r="B11" s="104"/>
      <c r="C11" s="104"/>
      <c r="D11" s="105"/>
      <c r="E11" s="106" t="s">
        <v>14</v>
      </c>
      <c r="F11" s="105"/>
      <c r="G11" s="48">
        <v>150000</v>
      </c>
      <c r="H11" s="58">
        <v>105000</v>
      </c>
      <c r="I11" s="13">
        <f>+H11/G11</f>
        <v>0.7</v>
      </c>
      <c r="J11" s="46" t="s">
        <v>15</v>
      </c>
    </row>
    <row r="12" spans="1:10" s="8" customFormat="1" ht="116.45" customHeight="1">
      <c r="A12" s="107" t="s">
        <v>16</v>
      </c>
      <c r="B12" s="108"/>
      <c r="C12" s="108"/>
      <c r="D12" s="109"/>
      <c r="E12" s="110" t="s">
        <v>17</v>
      </c>
      <c r="F12" s="109"/>
      <c r="G12" s="58">
        <v>85</v>
      </c>
      <c r="H12" s="58">
        <v>115</v>
      </c>
      <c r="I12" s="13">
        <f>+H12/G12</f>
        <v>1.3529411764705883</v>
      </c>
      <c r="J12" s="46" t="s">
        <v>18</v>
      </c>
    </row>
    <row r="13" spans="1:10" s="8" customFormat="1" ht="19.899999999999999" hidden="1" customHeight="1">
      <c r="A13" s="111"/>
      <c r="B13" s="104"/>
      <c r="C13" s="104"/>
      <c r="D13" s="105"/>
      <c r="E13" s="106"/>
      <c r="F13" s="105"/>
      <c r="G13" s="9"/>
      <c r="H13" s="9"/>
      <c r="I13" s="13" t="e">
        <f>+H13/G13</f>
        <v>#DIV/0!</v>
      </c>
      <c r="J13" s="33"/>
    </row>
    <row r="14" spans="1:10" s="8" customFormat="1" ht="21" hidden="1" customHeight="1">
      <c r="A14" s="112" t="s">
        <v>19</v>
      </c>
      <c r="B14" s="112"/>
      <c r="C14" s="112"/>
      <c r="D14" s="112"/>
      <c r="E14" s="106"/>
      <c r="F14" s="105"/>
      <c r="G14" s="9"/>
      <c r="H14" s="9"/>
      <c r="I14" s="13" t="e">
        <f t="shared" ref="I14:I15" si="0">+H14/G14</f>
        <v>#DIV/0!</v>
      </c>
      <c r="J14" s="33"/>
    </row>
    <row r="15" spans="1:10" s="8" customFormat="1" ht="28.9" hidden="1" customHeight="1">
      <c r="A15" s="112"/>
      <c r="B15" s="112"/>
      <c r="C15" s="112"/>
      <c r="D15" s="112"/>
      <c r="E15" s="106"/>
      <c r="F15" s="105"/>
      <c r="G15" s="9"/>
      <c r="H15" s="9"/>
      <c r="I15" s="13" t="e">
        <f t="shared" si="0"/>
        <v>#DIV/0!</v>
      </c>
      <c r="J15" s="33"/>
    </row>
    <row r="16" spans="1:10" s="1" customFormat="1" ht="51.75" customHeight="1">
      <c r="A16" s="14" t="s">
        <v>20</v>
      </c>
      <c r="B16" s="14" t="s">
        <v>21</v>
      </c>
      <c r="C16" s="26" t="s">
        <v>9</v>
      </c>
      <c r="D16" s="26" t="s">
        <v>10</v>
      </c>
      <c r="E16" s="28" t="s">
        <v>11</v>
      </c>
      <c r="F16" s="90" t="s">
        <v>22</v>
      </c>
      <c r="G16" s="91"/>
      <c r="H16" s="92"/>
      <c r="I16" s="26" t="s">
        <v>10</v>
      </c>
      <c r="J16" s="15" t="s">
        <v>12</v>
      </c>
    </row>
    <row r="17" spans="1:11" s="1" customFormat="1" ht="23.25" customHeight="1">
      <c r="A17" s="93" t="s">
        <v>23</v>
      </c>
      <c r="B17" s="94"/>
      <c r="C17" s="94"/>
      <c r="D17" s="94"/>
      <c r="E17" s="94"/>
      <c r="F17" s="94"/>
      <c r="G17" s="94"/>
      <c r="H17" s="94"/>
      <c r="I17" s="94"/>
      <c r="J17" s="95"/>
    </row>
    <row r="18" spans="1:11" s="1" customFormat="1" ht="205.9" customHeight="1">
      <c r="A18" s="114" t="s">
        <v>24</v>
      </c>
      <c r="B18" s="29" t="s">
        <v>25</v>
      </c>
      <c r="C18" s="32">
        <v>400</v>
      </c>
      <c r="D18" s="21">
        <v>391</v>
      </c>
      <c r="E18" s="31">
        <f t="shared" ref="E18:E25" si="1">+D18/C18</f>
        <v>0.97750000000000004</v>
      </c>
      <c r="F18" s="98"/>
      <c r="G18" s="98"/>
      <c r="H18" s="98"/>
      <c r="I18" s="21"/>
      <c r="J18" s="47"/>
    </row>
    <row r="19" spans="1:11" s="1" customFormat="1" ht="205.9" customHeight="1">
      <c r="A19" s="97"/>
      <c r="B19" s="29" t="s">
        <v>26</v>
      </c>
      <c r="C19" s="32">
        <v>500</v>
      </c>
      <c r="D19" s="57">
        <v>506</v>
      </c>
      <c r="E19" s="31">
        <f t="shared" si="1"/>
        <v>1.012</v>
      </c>
      <c r="F19" s="98"/>
      <c r="G19" s="98"/>
      <c r="H19" s="98"/>
      <c r="I19" s="21"/>
      <c r="J19" s="45"/>
    </row>
    <row r="20" spans="1:11" s="1" customFormat="1" ht="125.1" customHeight="1">
      <c r="A20" s="97"/>
      <c r="B20" s="29" t="s">
        <v>27</v>
      </c>
      <c r="C20" s="59">
        <v>200</v>
      </c>
      <c r="D20" s="21">
        <v>100</v>
      </c>
      <c r="E20" s="31">
        <f t="shared" si="1"/>
        <v>0.5</v>
      </c>
      <c r="F20" s="98"/>
      <c r="G20" s="98"/>
      <c r="H20" s="98"/>
      <c r="I20" s="21"/>
      <c r="J20" s="62" t="s">
        <v>28</v>
      </c>
    </row>
    <row r="21" spans="1:11" s="1" customFormat="1" ht="205.9" customHeight="1">
      <c r="A21" s="97"/>
      <c r="B21" s="29" t="s">
        <v>29</v>
      </c>
      <c r="C21" s="32">
        <v>120</v>
      </c>
      <c r="D21" s="57">
        <v>116</v>
      </c>
      <c r="E21" s="31">
        <f t="shared" si="1"/>
        <v>0.96666666666666667</v>
      </c>
      <c r="F21" s="98"/>
      <c r="G21" s="98"/>
      <c r="H21" s="98"/>
      <c r="I21" s="21"/>
      <c r="J21" s="18"/>
    </row>
    <row r="22" spans="1:11" s="1" customFormat="1" ht="93" customHeight="1">
      <c r="A22" s="114" t="s">
        <v>30</v>
      </c>
      <c r="B22" s="29" t="s">
        <v>31</v>
      </c>
      <c r="C22" s="32">
        <v>40</v>
      </c>
      <c r="D22" s="21">
        <v>44</v>
      </c>
      <c r="E22" s="31">
        <f t="shared" si="1"/>
        <v>1.1000000000000001</v>
      </c>
      <c r="F22" s="98"/>
      <c r="G22" s="98"/>
      <c r="H22" s="98"/>
      <c r="I22" s="21"/>
      <c r="J22" s="68" t="s">
        <v>32</v>
      </c>
      <c r="K22" s="67"/>
    </row>
    <row r="23" spans="1:11" s="1" customFormat="1" ht="60" customHeight="1">
      <c r="A23" s="115"/>
      <c r="B23" s="29" t="s">
        <v>33</v>
      </c>
      <c r="C23" s="32">
        <v>300</v>
      </c>
      <c r="D23" s="21">
        <v>471</v>
      </c>
      <c r="E23" s="31">
        <f t="shared" si="1"/>
        <v>1.57</v>
      </c>
      <c r="F23" s="98"/>
      <c r="G23" s="98"/>
      <c r="H23" s="98"/>
      <c r="I23" s="21"/>
      <c r="J23" s="65" t="s">
        <v>34</v>
      </c>
    </row>
    <row r="24" spans="1:11" s="1" customFormat="1" ht="75" customHeight="1">
      <c r="A24" s="96" t="s">
        <v>35</v>
      </c>
      <c r="B24" s="29" t="s">
        <v>36</v>
      </c>
      <c r="C24" s="32">
        <v>12</v>
      </c>
      <c r="D24" s="21">
        <v>17</v>
      </c>
      <c r="E24" s="31">
        <f t="shared" si="1"/>
        <v>1.4166666666666667</v>
      </c>
      <c r="F24" s="98"/>
      <c r="G24" s="98"/>
      <c r="H24" s="98"/>
      <c r="I24" s="21"/>
      <c r="J24" s="18" t="s">
        <v>37</v>
      </c>
    </row>
    <row r="25" spans="1:11" s="1" customFormat="1" ht="87" customHeight="1">
      <c r="A25" s="113"/>
      <c r="B25" s="49" t="s">
        <v>38</v>
      </c>
      <c r="C25" s="32">
        <v>900</v>
      </c>
      <c r="D25" s="21">
        <v>425</v>
      </c>
      <c r="E25" s="31">
        <f t="shared" si="1"/>
        <v>0.47222222222222221</v>
      </c>
      <c r="F25" s="98"/>
      <c r="G25" s="98"/>
      <c r="H25" s="98"/>
      <c r="I25" s="21"/>
      <c r="J25" s="18" t="s">
        <v>39</v>
      </c>
    </row>
    <row r="26" spans="1:11" s="1" customFormat="1" ht="21" customHeight="1">
      <c r="A26" s="116" t="s">
        <v>40</v>
      </c>
      <c r="B26" s="117"/>
      <c r="C26" s="117"/>
      <c r="D26" s="117"/>
      <c r="E26" s="117"/>
      <c r="F26" s="117"/>
      <c r="G26" s="117"/>
      <c r="H26" s="117"/>
      <c r="I26" s="117"/>
      <c r="J26" s="118"/>
    </row>
    <row r="27" spans="1:11" s="1" customFormat="1" ht="40.5" customHeight="1">
      <c r="A27" s="61" t="s">
        <v>41</v>
      </c>
      <c r="B27" s="29"/>
      <c r="C27" s="32"/>
      <c r="D27" s="21"/>
      <c r="E27" s="31" t="e">
        <f t="shared" ref="E27:E32" si="2">+D27/C27</f>
        <v>#DIV/0!</v>
      </c>
      <c r="F27" s="98"/>
      <c r="G27" s="98"/>
      <c r="H27" s="98"/>
      <c r="I27" s="21"/>
      <c r="J27" s="18"/>
    </row>
    <row r="28" spans="1:11" s="1" customFormat="1" ht="217.9" customHeight="1">
      <c r="A28" s="63" t="s">
        <v>42</v>
      </c>
      <c r="B28" s="51" t="s">
        <v>43</v>
      </c>
      <c r="C28" s="52">
        <v>2</v>
      </c>
      <c r="D28" s="21">
        <v>2</v>
      </c>
      <c r="E28" s="31">
        <f t="shared" si="2"/>
        <v>1</v>
      </c>
      <c r="F28" s="98"/>
      <c r="G28" s="98"/>
      <c r="H28" s="98"/>
      <c r="I28" s="21"/>
      <c r="J28" s="18"/>
    </row>
    <row r="29" spans="1:11" s="1" customFormat="1" ht="150">
      <c r="A29" s="121" t="s">
        <v>44</v>
      </c>
      <c r="B29" s="50" t="s">
        <v>45</v>
      </c>
      <c r="C29" s="32">
        <v>3</v>
      </c>
      <c r="D29" s="21">
        <v>3</v>
      </c>
      <c r="E29" s="31">
        <f t="shared" si="2"/>
        <v>1</v>
      </c>
      <c r="F29" s="98"/>
      <c r="G29" s="98"/>
      <c r="H29" s="98"/>
      <c r="I29" s="21"/>
      <c r="J29" s="18"/>
    </row>
    <row r="30" spans="1:11" s="1" customFormat="1" ht="75">
      <c r="A30" s="122"/>
      <c r="B30" s="53" t="s">
        <v>46</v>
      </c>
      <c r="C30" s="52">
        <v>30</v>
      </c>
      <c r="D30" s="57">
        <v>41</v>
      </c>
      <c r="E30" s="31">
        <f t="shared" si="2"/>
        <v>1.3666666666666667</v>
      </c>
      <c r="F30" s="98"/>
      <c r="G30" s="98"/>
      <c r="H30" s="98"/>
      <c r="I30" s="21"/>
      <c r="J30" s="18" t="s">
        <v>47</v>
      </c>
      <c r="K30" s="67"/>
    </row>
    <row r="31" spans="1:11" s="1" customFormat="1" ht="72.599999999999994" customHeight="1">
      <c r="A31" s="124" t="s">
        <v>48</v>
      </c>
      <c r="B31" s="54" t="s">
        <v>49</v>
      </c>
      <c r="C31" s="52">
        <v>1600</v>
      </c>
      <c r="D31" s="21">
        <v>1989</v>
      </c>
      <c r="E31" s="31">
        <f t="shared" si="2"/>
        <v>1.243125</v>
      </c>
      <c r="F31" s="98"/>
      <c r="G31" s="98"/>
      <c r="H31" s="98"/>
      <c r="I31" s="21"/>
      <c r="J31" s="30" t="s">
        <v>50</v>
      </c>
    </row>
    <row r="32" spans="1:11" s="1" customFormat="1" ht="70.150000000000006" customHeight="1">
      <c r="A32" s="125"/>
      <c r="B32" s="51" t="s">
        <v>51</v>
      </c>
      <c r="C32" s="52">
        <v>21000</v>
      </c>
      <c r="D32" s="21">
        <v>17798</v>
      </c>
      <c r="E32" s="31">
        <f t="shared" si="2"/>
        <v>0.84752380952380957</v>
      </c>
      <c r="F32" s="98"/>
      <c r="G32" s="98"/>
      <c r="H32" s="98"/>
      <c r="I32" s="21"/>
      <c r="J32" s="18" t="s">
        <v>52</v>
      </c>
    </row>
    <row r="33" spans="1:11" s="1" customFormat="1" ht="77.45" customHeight="1">
      <c r="A33" s="60" t="s">
        <v>53</v>
      </c>
      <c r="B33" s="66" t="s">
        <v>54</v>
      </c>
      <c r="C33" s="32">
        <v>20</v>
      </c>
      <c r="D33" s="21">
        <v>20</v>
      </c>
      <c r="E33" s="31">
        <f>+D33/C33</f>
        <v>1</v>
      </c>
      <c r="F33" s="98"/>
      <c r="G33" s="98"/>
      <c r="H33" s="98"/>
      <c r="I33" s="21"/>
      <c r="J33" s="45"/>
    </row>
    <row r="34" spans="1:11" s="1" customFormat="1" ht="22.5" customHeight="1">
      <c r="A34" s="126" t="s">
        <v>55</v>
      </c>
      <c r="B34" s="126"/>
      <c r="C34" s="126"/>
      <c r="D34" s="126"/>
      <c r="E34" s="126"/>
      <c r="F34" s="126"/>
      <c r="G34" s="126"/>
      <c r="H34" s="126"/>
      <c r="I34" s="126"/>
      <c r="J34" s="126"/>
    </row>
    <row r="35" spans="1:11" s="1" customFormat="1" ht="18.75">
      <c r="A35" s="120" t="s">
        <v>56</v>
      </c>
      <c r="B35" s="120"/>
      <c r="C35" s="120"/>
      <c r="D35" s="120"/>
      <c r="E35" s="120"/>
      <c r="F35" s="120"/>
      <c r="G35" s="120"/>
      <c r="H35" s="120"/>
      <c r="I35" s="120"/>
      <c r="J35" s="120"/>
    </row>
    <row r="36" spans="1:11" s="1" customFormat="1" ht="32.25" customHeight="1">
      <c r="A36" s="83" t="s">
        <v>57</v>
      </c>
      <c r="B36" s="72" t="s">
        <v>58</v>
      </c>
      <c r="C36" s="74">
        <v>100</v>
      </c>
      <c r="D36" s="123">
        <f>(I37-I41)*100/I37</f>
        <v>100</v>
      </c>
      <c r="E36" s="69">
        <f t="shared" ref="E36" si="3">+D36/C36</f>
        <v>1</v>
      </c>
      <c r="F36" s="73" t="s">
        <v>59</v>
      </c>
      <c r="G36" s="73"/>
      <c r="H36" s="73"/>
      <c r="I36" s="21">
        <v>16</v>
      </c>
      <c r="J36" s="75"/>
    </row>
    <row r="37" spans="1:11" s="1" customFormat="1" ht="25.5" customHeight="1">
      <c r="A37" s="84"/>
      <c r="B37" s="72"/>
      <c r="C37" s="74"/>
      <c r="D37" s="123"/>
      <c r="E37" s="69"/>
      <c r="F37" s="73" t="s">
        <v>60</v>
      </c>
      <c r="G37" s="73"/>
      <c r="H37" s="73"/>
      <c r="I37" s="19">
        <f>I38+I39+1</f>
        <v>16</v>
      </c>
      <c r="J37" s="75"/>
    </row>
    <row r="38" spans="1:11" s="1" customFormat="1" ht="30.75" customHeight="1">
      <c r="A38" s="84"/>
      <c r="B38" s="72" t="s">
        <v>61</v>
      </c>
      <c r="C38" s="71">
        <v>0.25</v>
      </c>
      <c r="D38" s="70">
        <f>I38/I39</f>
        <v>0.25</v>
      </c>
      <c r="E38" s="69">
        <f>C38/D38</f>
        <v>1</v>
      </c>
      <c r="F38" s="77" t="s">
        <v>62</v>
      </c>
      <c r="G38" s="77"/>
      <c r="H38" s="77"/>
      <c r="I38" s="21">
        <v>3</v>
      </c>
      <c r="J38" s="75" t="s">
        <v>63</v>
      </c>
    </row>
    <row r="39" spans="1:11" s="1" customFormat="1" ht="30.75" customHeight="1">
      <c r="A39" s="84"/>
      <c r="B39" s="72"/>
      <c r="C39" s="71"/>
      <c r="D39" s="70"/>
      <c r="E39" s="69"/>
      <c r="F39" s="77" t="s">
        <v>64</v>
      </c>
      <c r="G39" s="77"/>
      <c r="H39" s="77"/>
      <c r="I39" s="21">
        <v>12</v>
      </c>
      <c r="J39" s="75"/>
    </row>
    <row r="40" spans="1:11" s="1" customFormat="1" ht="33" customHeight="1">
      <c r="A40" s="84"/>
      <c r="B40" s="72"/>
      <c r="C40" s="71"/>
      <c r="D40" s="70"/>
      <c r="E40" s="69"/>
      <c r="F40" s="77" t="s">
        <v>65</v>
      </c>
      <c r="G40" s="77"/>
      <c r="H40" s="77"/>
      <c r="I40" s="21">
        <v>12</v>
      </c>
      <c r="J40" s="75"/>
    </row>
    <row r="41" spans="1:11" s="1" customFormat="1" ht="27" customHeight="1">
      <c r="A41" s="84"/>
      <c r="B41" s="72"/>
      <c r="C41" s="71"/>
      <c r="D41" s="70"/>
      <c r="E41" s="69"/>
      <c r="F41" s="73" t="s">
        <v>66</v>
      </c>
      <c r="G41" s="73"/>
      <c r="H41" s="73"/>
      <c r="I41" s="21">
        <v>0</v>
      </c>
      <c r="J41" s="75"/>
    </row>
    <row r="42" spans="1:11" s="1" customFormat="1" ht="39.75" customHeight="1">
      <c r="A42" s="85"/>
      <c r="B42" s="72" t="s">
        <v>67</v>
      </c>
      <c r="C42" s="74">
        <v>4.33</v>
      </c>
      <c r="D42" s="70">
        <f>(I37-I42)/I42</f>
        <v>4.333333333333333</v>
      </c>
      <c r="E42" s="69">
        <f>D42/C42</f>
        <v>1.0007698229407236</v>
      </c>
      <c r="F42" s="87" t="s">
        <v>68</v>
      </c>
      <c r="G42" s="73"/>
      <c r="H42" s="73"/>
      <c r="I42" s="37">
        <v>3</v>
      </c>
      <c r="J42" s="75" t="s">
        <v>63</v>
      </c>
    </row>
    <row r="43" spans="1:11" s="1" customFormat="1" ht="30.75" customHeight="1">
      <c r="A43" s="85"/>
      <c r="B43" s="72"/>
      <c r="C43" s="74"/>
      <c r="D43" s="70"/>
      <c r="E43" s="69"/>
      <c r="F43" s="87" t="s">
        <v>69</v>
      </c>
      <c r="G43" s="73"/>
      <c r="H43" s="73"/>
      <c r="I43" s="37">
        <v>402280</v>
      </c>
      <c r="J43" s="75"/>
    </row>
    <row r="44" spans="1:11" s="1" customFormat="1" ht="30.75" customHeight="1">
      <c r="A44" s="85"/>
      <c r="B44" s="72"/>
      <c r="C44" s="74"/>
      <c r="D44" s="70"/>
      <c r="E44" s="69"/>
      <c r="F44" s="86" t="s">
        <v>70</v>
      </c>
      <c r="G44" s="77"/>
      <c r="H44" s="77"/>
      <c r="I44" s="37">
        <v>297630</v>
      </c>
      <c r="J44" s="75"/>
    </row>
    <row r="45" spans="1:11" s="1" customFormat="1" ht="61.5" customHeight="1">
      <c r="A45" s="82" t="s">
        <v>71</v>
      </c>
      <c r="B45" s="20" t="s">
        <v>72</v>
      </c>
      <c r="C45" s="32">
        <v>80</v>
      </c>
      <c r="D45" s="35">
        <f>I45*100/I37</f>
        <v>100</v>
      </c>
      <c r="E45" s="31">
        <f>D45/C45</f>
        <v>1.25</v>
      </c>
      <c r="F45" s="73" t="s">
        <v>73</v>
      </c>
      <c r="G45" s="73"/>
      <c r="H45" s="73"/>
      <c r="I45" s="21">
        <v>16</v>
      </c>
      <c r="J45" s="30" t="s">
        <v>74</v>
      </c>
    </row>
    <row r="46" spans="1:11" s="1" customFormat="1" ht="60" customHeight="1">
      <c r="A46" s="76"/>
      <c r="B46" s="20" t="s">
        <v>75</v>
      </c>
      <c r="C46" s="32">
        <v>125</v>
      </c>
      <c r="D46" s="35">
        <f>I46/I37</f>
        <v>270.3125</v>
      </c>
      <c r="E46" s="31">
        <f>D46/C46</f>
        <v>2.1625000000000001</v>
      </c>
      <c r="F46" s="73" t="s">
        <v>76</v>
      </c>
      <c r="G46" s="73"/>
      <c r="H46" s="73"/>
      <c r="I46" s="21">
        <v>4325</v>
      </c>
      <c r="J46" s="30" t="s">
        <v>77</v>
      </c>
    </row>
    <row r="47" spans="1:11" s="1" customFormat="1" ht="18.75">
      <c r="A47" s="129" t="s">
        <v>78</v>
      </c>
      <c r="B47" s="129"/>
      <c r="C47" s="129"/>
      <c r="D47" s="129"/>
      <c r="E47" s="129"/>
      <c r="F47" s="129"/>
      <c r="G47" s="129"/>
      <c r="H47" s="129"/>
      <c r="I47" s="129"/>
      <c r="J47" s="129"/>
    </row>
    <row r="48" spans="1:11" s="1" customFormat="1" ht="45" customHeight="1">
      <c r="A48" s="80" t="s">
        <v>79</v>
      </c>
      <c r="B48" s="72" t="s">
        <v>80</v>
      </c>
      <c r="C48" s="74">
        <v>10000</v>
      </c>
      <c r="D48" s="79">
        <f>I48+I50+I51</f>
        <v>8893</v>
      </c>
      <c r="E48" s="130">
        <f>D48/C48</f>
        <v>0.88929999999999998</v>
      </c>
      <c r="F48" s="73" t="s">
        <v>81</v>
      </c>
      <c r="G48" s="73"/>
      <c r="H48" s="73"/>
      <c r="I48" s="21">
        <v>4793</v>
      </c>
      <c r="J48" s="76" t="s">
        <v>82</v>
      </c>
      <c r="K48" s="43"/>
    </row>
    <row r="49" spans="1:10" s="1" customFormat="1" ht="47.25" customHeight="1">
      <c r="A49" s="81"/>
      <c r="B49" s="72"/>
      <c r="C49" s="74"/>
      <c r="D49" s="79"/>
      <c r="E49" s="130"/>
      <c r="F49" s="77" t="s">
        <v>83</v>
      </c>
      <c r="G49" s="77"/>
      <c r="H49" s="77"/>
      <c r="I49" s="21">
        <v>0</v>
      </c>
      <c r="J49" s="76"/>
    </row>
    <row r="50" spans="1:10" s="1" customFormat="1" ht="30.75" customHeight="1">
      <c r="A50" s="81"/>
      <c r="B50" s="72"/>
      <c r="C50" s="74"/>
      <c r="D50" s="79"/>
      <c r="E50" s="130"/>
      <c r="F50" s="73" t="s">
        <v>84</v>
      </c>
      <c r="G50" s="73"/>
      <c r="H50" s="73"/>
      <c r="I50" s="21">
        <v>4100</v>
      </c>
      <c r="J50" s="76"/>
    </row>
    <row r="51" spans="1:10" s="1" customFormat="1" ht="30.75" customHeight="1">
      <c r="A51" s="81"/>
      <c r="B51" s="72"/>
      <c r="C51" s="74"/>
      <c r="D51" s="79"/>
      <c r="E51" s="130"/>
      <c r="F51" s="73" t="s">
        <v>85</v>
      </c>
      <c r="G51" s="73"/>
      <c r="H51" s="73"/>
      <c r="I51" s="21">
        <v>0</v>
      </c>
      <c r="J51" s="76"/>
    </row>
    <row r="52" spans="1:10" s="1" customFormat="1" ht="30.75" customHeight="1">
      <c r="A52" s="81"/>
      <c r="B52" s="72" t="s">
        <v>86</v>
      </c>
      <c r="C52" s="74">
        <v>0</v>
      </c>
      <c r="D52" s="79">
        <f>SUM(I52:I54)</f>
        <v>0</v>
      </c>
      <c r="E52" s="130" t="e">
        <f>D52/C52</f>
        <v>#DIV/0!</v>
      </c>
      <c r="F52" s="73" t="s">
        <v>87</v>
      </c>
      <c r="G52" s="73"/>
      <c r="H52" s="73"/>
      <c r="I52" s="21">
        <v>0</v>
      </c>
      <c r="J52" s="75"/>
    </row>
    <row r="53" spans="1:10" s="1" customFormat="1" ht="26.25" customHeight="1">
      <c r="A53" s="81"/>
      <c r="B53" s="72"/>
      <c r="C53" s="74"/>
      <c r="D53" s="79"/>
      <c r="E53" s="130"/>
      <c r="F53" s="73" t="s">
        <v>88</v>
      </c>
      <c r="G53" s="73"/>
      <c r="H53" s="73"/>
      <c r="I53" s="21">
        <v>0</v>
      </c>
      <c r="J53" s="75"/>
    </row>
    <row r="54" spans="1:10" s="1" customFormat="1" ht="30" customHeight="1">
      <c r="A54" s="81"/>
      <c r="B54" s="72"/>
      <c r="C54" s="74"/>
      <c r="D54" s="79"/>
      <c r="E54" s="130"/>
      <c r="F54" s="73" t="s">
        <v>89</v>
      </c>
      <c r="G54" s="73"/>
      <c r="H54" s="73"/>
      <c r="I54" s="21">
        <v>0</v>
      </c>
      <c r="J54" s="75"/>
    </row>
    <row r="55" spans="1:10" s="1" customFormat="1" ht="18.75" customHeight="1">
      <c r="A55" s="120" t="s">
        <v>90</v>
      </c>
      <c r="B55" s="120"/>
      <c r="C55" s="120"/>
      <c r="D55" s="120"/>
      <c r="E55" s="120"/>
      <c r="F55" s="120"/>
      <c r="G55" s="120"/>
      <c r="H55" s="120"/>
      <c r="I55" s="120"/>
      <c r="J55" s="120"/>
    </row>
    <row r="56" spans="1:10" s="1" customFormat="1" ht="30.75" customHeight="1">
      <c r="A56" s="84" t="s">
        <v>91</v>
      </c>
      <c r="B56" s="72" t="s">
        <v>92</v>
      </c>
      <c r="C56" s="74">
        <v>87</v>
      </c>
      <c r="D56" s="70">
        <f>I62/(I56+I57+I59-I60-I61)</f>
        <v>64.512129380053906</v>
      </c>
      <c r="E56" s="69">
        <f>C56/D56</f>
        <v>1.3485836049135123</v>
      </c>
      <c r="F56" s="73" t="s">
        <v>93</v>
      </c>
      <c r="G56" s="73"/>
      <c r="H56" s="73"/>
      <c r="I56" s="21">
        <v>0</v>
      </c>
      <c r="J56" s="78" t="s">
        <v>94</v>
      </c>
    </row>
    <row r="57" spans="1:10" s="1" customFormat="1" ht="30.75" customHeight="1">
      <c r="A57" s="84"/>
      <c r="B57" s="72"/>
      <c r="C57" s="74"/>
      <c r="D57" s="70"/>
      <c r="E57" s="69"/>
      <c r="F57" s="73" t="s">
        <v>95</v>
      </c>
      <c r="G57" s="73"/>
      <c r="H57" s="73"/>
      <c r="I57" s="21">
        <v>371</v>
      </c>
      <c r="J57" s="75"/>
    </row>
    <row r="58" spans="1:10" s="1" customFormat="1" ht="30.75" customHeight="1">
      <c r="A58" s="84"/>
      <c r="B58" s="72"/>
      <c r="C58" s="74"/>
      <c r="D58" s="70"/>
      <c r="E58" s="69"/>
      <c r="F58" s="77" t="s">
        <v>96</v>
      </c>
      <c r="G58" s="77"/>
      <c r="H58" s="77"/>
      <c r="I58" s="21">
        <v>371</v>
      </c>
      <c r="J58" s="75"/>
    </row>
    <row r="59" spans="1:10" s="1" customFormat="1" ht="31.9" customHeight="1">
      <c r="A59" s="84"/>
      <c r="B59" s="72"/>
      <c r="C59" s="74"/>
      <c r="D59" s="70"/>
      <c r="E59" s="69"/>
      <c r="F59" s="73" t="s">
        <v>97</v>
      </c>
      <c r="G59" s="73"/>
      <c r="H59" s="73"/>
      <c r="I59" s="21">
        <v>0</v>
      </c>
      <c r="J59" s="75"/>
    </row>
    <row r="60" spans="1:10" s="1" customFormat="1" ht="31.15" customHeight="1">
      <c r="A60" s="84"/>
      <c r="B60" s="72"/>
      <c r="C60" s="74"/>
      <c r="D60" s="70"/>
      <c r="E60" s="69"/>
      <c r="F60" s="73" t="s">
        <v>98</v>
      </c>
      <c r="G60" s="73"/>
      <c r="H60" s="73"/>
      <c r="I60" s="21">
        <v>0</v>
      </c>
      <c r="J60" s="75"/>
    </row>
    <row r="61" spans="1:10" s="1" customFormat="1" ht="30.75" customHeight="1">
      <c r="A61" s="84"/>
      <c r="B61" s="72"/>
      <c r="C61" s="74"/>
      <c r="D61" s="70"/>
      <c r="E61" s="69"/>
      <c r="F61" s="73" t="s">
        <v>99</v>
      </c>
      <c r="G61" s="73"/>
      <c r="H61" s="73"/>
      <c r="I61" s="21">
        <v>0</v>
      </c>
      <c r="J61" s="75"/>
    </row>
    <row r="62" spans="1:10" s="1" customFormat="1" ht="45.75" customHeight="1">
      <c r="A62" s="84"/>
      <c r="B62" s="72"/>
      <c r="C62" s="74"/>
      <c r="D62" s="70"/>
      <c r="E62" s="69"/>
      <c r="F62" s="73" t="s">
        <v>100</v>
      </c>
      <c r="G62" s="73"/>
      <c r="H62" s="73"/>
      <c r="I62" s="21">
        <v>23934</v>
      </c>
      <c r="J62" s="75"/>
    </row>
    <row r="63" spans="1:10" s="1" customFormat="1" ht="30.75" customHeight="1">
      <c r="A63" s="84"/>
      <c r="B63" s="72"/>
      <c r="C63" s="74"/>
      <c r="D63" s="70"/>
      <c r="E63" s="69"/>
      <c r="F63" s="77" t="s">
        <v>101</v>
      </c>
      <c r="G63" s="77"/>
      <c r="H63" s="77"/>
      <c r="I63" s="21">
        <v>10451</v>
      </c>
      <c r="J63" s="75"/>
    </row>
    <row r="64" spans="1:10" s="1" customFormat="1" ht="30.75" customHeight="1">
      <c r="A64" s="84" t="s">
        <v>102</v>
      </c>
      <c r="B64" s="72" t="s">
        <v>103</v>
      </c>
      <c r="C64" s="74">
        <v>0</v>
      </c>
      <c r="D64" s="70" t="e">
        <f>I69/I64</f>
        <v>#DIV/0!</v>
      </c>
      <c r="E64" s="69" t="e">
        <f>C64/D64</f>
        <v>#DIV/0!</v>
      </c>
      <c r="F64" s="73" t="s">
        <v>104</v>
      </c>
      <c r="G64" s="73"/>
      <c r="H64" s="73"/>
      <c r="I64" s="19">
        <f>SUM(I65:I66)</f>
        <v>0</v>
      </c>
      <c r="J64" s="75"/>
    </row>
    <row r="65" spans="1:10" s="1" customFormat="1" ht="30.75" customHeight="1">
      <c r="A65" s="84"/>
      <c r="B65" s="72"/>
      <c r="C65" s="74"/>
      <c r="D65" s="70"/>
      <c r="E65" s="69"/>
      <c r="F65" s="77" t="s">
        <v>105</v>
      </c>
      <c r="G65" s="77"/>
      <c r="H65" s="77"/>
      <c r="I65" s="21">
        <v>0</v>
      </c>
      <c r="J65" s="75"/>
    </row>
    <row r="66" spans="1:10" s="1" customFormat="1" ht="45.75" customHeight="1">
      <c r="A66" s="84"/>
      <c r="B66" s="72"/>
      <c r="C66" s="74"/>
      <c r="D66" s="70"/>
      <c r="E66" s="69"/>
      <c r="F66" s="77" t="s">
        <v>106</v>
      </c>
      <c r="G66" s="77"/>
      <c r="H66" s="77"/>
      <c r="I66" s="21">
        <v>0</v>
      </c>
      <c r="J66" s="75"/>
    </row>
    <row r="67" spans="1:10" s="1" customFormat="1" ht="45.75" customHeight="1">
      <c r="A67" s="84"/>
      <c r="B67" s="72" t="s">
        <v>107</v>
      </c>
      <c r="C67" s="74">
        <v>0</v>
      </c>
      <c r="D67" s="70" t="e">
        <f>I69/I67</f>
        <v>#DIV/0!</v>
      </c>
      <c r="E67" s="69" t="e">
        <f>C67/D67</f>
        <v>#DIV/0!</v>
      </c>
      <c r="F67" s="73" t="s">
        <v>108</v>
      </c>
      <c r="G67" s="73"/>
      <c r="H67" s="73"/>
      <c r="I67" s="21">
        <v>0</v>
      </c>
      <c r="J67" s="75"/>
    </row>
    <row r="68" spans="1:10" s="1" customFormat="1" ht="30.75" customHeight="1">
      <c r="A68" s="84"/>
      <c r="B68" s="72"/>
      <c r="C68" s="74"/>
      <c r="D68" s="70"/>
      <c r="E68" s="69"/>
      <c r="F68" s="73" t="s">
        <v>109</v>
      </c>
      <c r="G68" s="73"/>
      <c r="H68" s="73"/>
      <c r="I68" s="21">
        <v>0</v>
      </c>
      <c r="J68" s="75"/>
    </row>
    <row r="69" spans="1:10" s="1" customFormat="1" ht="30.75" customHeight="1">
      <c r="A69" s="84"/>
      <c r="B69" s="72"/>
      <c r="C69" s="74"/>
      <c r="D69" s="70"/>
      <c r="E69" s="69"/>
      <c r="F69" s="73" t="s">
        <v>110</v>
      </c>
      <c r="G69" s="73"/>
      <c r="H69" s="73"/>
      <c r="I69" s="21">
        <v>0</v>
      </c>
      <c r="J69" s="75"/>
    </row>
    <row r="70" spans="1:10" s="1" customFormat="1" ht="18.75">
      <c r="A70" s="135" t="s">
        <v>111</v>
      </c>
      <c r="B70" s="135"/>
      <c r="C70" s="135"/>
      <c r="D70" s="135"/>
      <c r="E70" s="135"/>
      <c r="F70" s="135"/>
      <c r="G70" s="135"/>
      <c r="H70" s="135"/>
      <c r="I70" s="135"/>
      <c r="J70" s="135"/>
    </row>
    <row r="71" spans="1:10" s="1" customFormat="1" ht="15" customHeight="1">
      <c r="A71" s="136" t="s">
        <v>112</v>
      </c>
      <c r="B71" s="119">
        <f>'[1]KITOS įstaigos'!A82</f>
        <v>0</v>
      </c>
      <c r="C71" s="131">
        <v>0</v>
      </c>
      <c r="D71" s="132" t="e">
        <f>I72/I71*100</f>
        <v>#DIV/0!</v>
      </c>
      <c r="E71" s="133" t="e">
        <f>+D71/C71</f>
        <v>#DIV/0!</v>
      </c>
      <c r="F71" s="134" t="s">
        <v>113</v>
      </c>
      <c r="G71" s="134"/>
      <c r="H71" s="134"/>
      <c r="I71" s="22">
        <v>0</v>
      </c>
      <c r="J71" s="76"/>
    </row>
    <row r="72" spans="1:10" s="1" customFormat="1" ht="30" customHeight="1">
      <c r="A72" s="136"/>
      <c r="B72" s="119"/>
      <c r="C72" s="131"/>
      <c r="D72" s="132"/>
      <c r="E72" s="133"/>
      <c r="F72" s="134" t="s">
        <v>114</v>
      </c>
      <c r="G72" s="134"/>
      <c r="H72" s="134"/>
      <c r="I72" s="22">
        <v>0</v>
      </c>
      <c r="J72" s="76"/>
    </row>
    <row r="73" spans="1:10" s="1" customFormat="1" ht="30" hidden="1" customHeight="1">
      <c r="A73" s="136"/>
      <c r="B73" s="119">
        <f>'[1]KITOS įstaigos'!A84</f>
        <v>0</v>
      </c>
      <c r="C73" s="131"/>
      <c r="D73" s="132" t="e">
        <f t="shared" ref="D73" si="4">+I74/I73*100</f>
        <v>#DIV/0!</v>
      </c>
      <c r="E73" s="133" t="e">
        <f t="shared" ref="E73" si="5">+D73/C73</f>
        <v>#DIV/0!</v>
      </c>
      <c r="F73" s="134" t="s">
        <v>115</v>
      </c>
      <c r="G73" s="134"/>
      <c r="H73" s="134"/>
      <c r="I73" s="22"/>
      <c r="J73" s="76"/>
    </row>
    <row r="74" spans="1:10" s="1" customFormat="1" ht="30" hidden="1" customHeight="1">
      <c r="A74" s="136"/>
      <c r="B74" s="119"/>
      <c r="C74" s="131"/>
      <c r="D74" s="132"/>
      <c r="E74" s="133"/>
      <c r="F74" s="134" t="s">
        <v>116</v>
      </c>
      <c r="G74" s="134"/>
      <c r="H74" s="134"/>
      <c r="I74" s="22"/>
      <c r="J74" s="76"/>
    </row>
    <row r="75" spans="1:10" s="1" customFormat="1" ht="15.75">
      <c r="A75" s="42"/>
      <c r="B75" s="5"/>
      <c r="C75" s="34"/>
      <c r="D75" s="27"/>
      <c r="E75" s="34"/>
      <c r="F75" s="7"/>
      <c r="G75" s="7"/>
      <c r="H75" s="7"/>
      <c r="I75" s="24"/>
      <c r="J75" s="16"/>
    </row>
    <row r="76" spans="1:10" s="1" customFormat="1" ht="15.75">
      <c r="A76" s="5"/>
      <c r="B76" s="5"/>
      <c r="C76" s="34"/>
      <c r="D76" s="27"/>
      <c r="E76" s="34"/>
      <c r="F76" s="7"/>
      <c r="G76" s="7"/>
      <c r="H76" s="7"/>
      <c r="I76" s="24"/>
      <c r="J76" s="16"/>
    </row>
    <row r="77" spans="1:10" s="1" customFormat="1" ht="15.75">
      <c r="A77" s="44"/>
      <c r="B77" s="5"/>
      <c r="C77" s="127"/>
      <c r="D77" s="127"/>
      <c r="E77" s="127"/>
      <c r="F77" s="7"/>
      <c r="G77" s="7"/>
      <c r="H77" s="7"/>
      <c r="I77" s="24"/>
      <c r="J77" s="16"/>
    </row>
    <row r="78" spans="1:10" s="1" customFormat="1">
      <c r="A78" s="64" t="s">
        <v>117</v>
      </c>
      <c r="B78" s="6"/>
      <c r="C78" s="128" t="s">
        <v>118</v>
      </c>
      <c r="D78" s="128"/>
      <c r="E78" s="128"/>
      <c r="F78" s="7"/>
      <c r="G78" s="7"/>
      <c r="H78" s="7"/>
      <c r="I78" s="24"/>
      <c r="J78" s="16"/>
    </row>
  </sheetData>
  <sheetProtection algorithmName="SHA-512" hashValue="0zGgnoy9plBgx3mbqTHEF/rN0jODGqj3tbjkwd1lu8G/bk4MwOINS4UxvRkVdy6p7e3Uzl92SxpTHb7edhY0wg==" saltValue="YZJmGDL0rnfEpapw1LEQnQ==" spinCount="100000" sheet="1" formatCells="0" formatColumns="0" formatRows="0" selectLockedCells="1"/>
  <mergeCells count="141">
    <mergeCell ref="C77:E77"/>
    <mergeCell ref="C78:E78"/>
    <mergeCell ref="F46:H46"/>
    <mergeCell ref="A47:J47"/>
    <mergeCell ref="F42:H42"/>
    <mergeCell ref="B48:B51"/>
    <mergeCell ref="C48:C51"/>
    <mergeCell ref="E48:E51"/>
    <mergeCell ref="E52:E54"/>
    <mergeCell ref="C73:C74"/>
    <mergeCell ref="D73:D74"/>
    <mergeCell ref="E73:E74"/>
    <mergeCell ref="F73:H73"/>
    <mergeCell ref="J73:J74"/>
    <mergeCell ref="F74:H74"/>
    <mergeCell ref="A70:J70"/>
    <mergeCell ref="A71:A74"/>
    <mergeCell ref="B71:B72"/>
    <mergeCell ref="C71:C72"/>
    <mergeCell ref="D71:D72"/>
    <mergeCell ref="E71:E72"/>
    <mergeCell ref="F71:H71"/>
    <mergeCell ref="J71:J72"/>
    <mergeCell ref="F72:H72"/>
    <mergeCell ref="F30:H30"/>
    <mergeCell ref="B73:B74"/>
    <mergeCell ref="A55:J55"/>
    <mergeCell ref="A29:A30"/>
    <mergeCell ref="F29:H29"/>
    <mergeCell ref="B36:B37"/>
    <mergeCell ref="C36:C37"/>
    <mergeCell ref="D36:D37"/>
    <mergeCell ref="E36:E37"/>
    <mergeCell ref="F36:H36"/>
    <mergeCell ref="A31:A32"/>
    <mergeCell ref="F31:H31"/>
    <mergeCell ref="F32:H32"/>
    <mergeCell ref="F33:H33"/>
    <mergeCell ref="A34:J34"/>
    <mergeCell ref="A35:J35"/>
    <mergeCell ref="J36:J37"/>
    <mergeCell ref="F37:H37"/>
    <mergeCell ref="A56:A63"/>
    <mergeCell ref="J67:J69"/>
    <mergeCell ref="E67:E69"/>
    <mergeCell ref="D52:D54"/>
    <mergeCell ref="F62:H62"/>
    <mergeCell ref="F63:H63"/>
    <mergeCell ref="E15:F15"/>
    <mergeCell ref="F20:H20"/>
    <mergeCell ref="A24:A25"/>
    <mergeCell ref="F28:H28"/>
    <mergeCell ref="F24:H24"/>
    <mergeCell ref="A22:A23"/>
    <mergeCell ref="F23:H23"/>
    <mergeCell ref="F22:H22"/>
    <mergeCell ref="F25:H25"/>
    <mergeCell ref="A26:J26"/>
    <mergeCell ref="F27:H27"/>
    <mergeCell ref="I1:J1"/>
    <mergeCell ref="I2:J2"/>
    <mergeCell ref="I3:J3"/>
    <mergeCell ref="I4:J4"/>
    <mergeCell ref="I5:J5"/>
    <mergeCell ref="I6:J6"/>
    <mergeCell ref="F16:H16"/>
    <mergeCell ref="A17:J17"/>
    <mergeCell ref="A18:A21"/>
    <mergeCell ref="F18:H18"/>
    <mergeCell ref="F19:H19"/>
    <mergeCell ref="A8:J8"/>
    <mergeCell ref="A10:D10"/>
    <mergeCell ref="E10:F10"/>
    <mergeCell ref="A11:D11"/>
    <mergeCell ref="E11:F11"/>
    <mergeCell ref="A12:D12"/>
    <mergeCell ref="E12:F12"/>
    <mergeCell ref="F21:H21"/>
    <mergeCell ref="A13:D13"/>
    <mergeCell ref="E13:F13"/>
    <mergeCell ref="A14:D14"/>
    <mergeCell ref="E14:F14"/>
    <mergeCell ref="A15:D15"/>
    <mergeCell ref="A64:A69"/>
    <mergeCell ref="E64:E66"/>
    <mergeCell ref="E56:E63"/>
    <mergeCell ref="C67:C69"/>
    <mergeCell ref="C64:C66"/>
    <mergeCell ref="C56:C63"/>
    <mergeCell ref="F68:H68"/>
    <mergeCell ref="F69:H69"/>
    <mergeCell ref="B67:B69"/>
    <mergeCell ref="D67:D69"/>
    <mergeCell ref="F67:H67"/>
    <mergeCell ref="B64:B66"/>
    <mergeCell ref="A48:A54"/>
    <mergeCell ref="F48:H48"/>
    <mergeCell ref="F49:H49"/>
    <mergeCell ref="F50:H50"/>
    <mergeCell ref="F60:H60"/>
    <mergeCell ref="J52:J54"/>
    <mergeCell ref="J38:J41"/>
    <mergeCell ref="J42:J44"/>
    <mergeCell ref="E42:E44"/>
    <mergeCell ref="D42:D44"/>
    <mergeCell ref="C42:C44"/>
    <mergeCell ref="A45:A46"/>
    <mergeCell ref="A36:A44"/>
    <mergeCell ref="B42:B44"/>
    <mergeCell ref="F45:H45"/>
    <mergeCell ref="F44:H44"/>
    <mergeCell ref="B56:B63"/>
    <mergeCell ref="D56:D63"/>
    <mergeCell ref="B52:B54"/>
    <mergeCell ref="F41:H41"/>
    <mergeCell ref="F38:H38"/>
    <mergeCell ref="F39:H39"/>
    <mergeCell ref="F40:H40"/>
    <mergeCell ref="F43:H43"/>
    <mergeCell ref="J64:J66"/>
    <mergeCell ref="J48:J51"/>
    <mergeCell ref="D64:D66"/>
    <mergeCell ref="F65:H65"/>
    <mergeCell ref="F66:H66"/>
    <mergeCell ref="F56:H56"/>
    <mergeCell ref="F57:H57"/>
    <mergeCell ref="F58:H58"/>
    <mergeCell ref="F59:H59"/>
    <mergeCell ref="F61:H61"/>
    <mergeCell ref="J56:J63"/>
    <mergeCell ref="D48:D51"/>
    <mergeCell ref="F64:H64"/>
    <mergeCell ref="E38:E41"/>
    <mergeCell ref="D38:D41"/>
    <mergeCell ref="C38:C41"/>
    <mergeCell ref="B38:B41"/>
    <mergeCell ref="F51:H51"/>
    <mergeCell ref="F52:H52"/>
    <mergeCell ref="F53:H53"/>
    <mergeCell ref="F54:H54"/>
    <mergeCell ref="C52:C54"/>
  </mergeCells>
  <conditionalFormatting sqref="E18:E74">
    <cfRule type="expression" dxfId="2" priority="18">
      <formula>AND(OR($E18&gt;110%,$E18&lt;90%),ISBLANK($J18))</formula>
    </cfRule>
  </conditionalFormatting>
  <conditionalFormatting sqref="I11:J15">
    <cfRule type="expression" dxfId="1" priority="2">
      <formula>AND(OR($I11&gt;110%,$I11&lt;90%),ISBLANK($J11))</formula>
    </cfRule>
  </conditionalFormatting>
  <conditionalFormatting sqref="J18:J74">
    <cfRule type="expression" dxfId="0" priority="1">
      <formula>AND(OR($E18&gt;110%,$E18&lt;90%),ISBLANK($J18))</formula>
    </cfRule>
  </conditionalFormatting>
  <pageMargins left="0.25" right="0.25" top="0.75" bottom="0.75" header="0.3" footer="0.3"/>
  <pageSetup paperSize="9" scale="62" fitToHeight="0" orientation="landscape" r:id="rId1"/>
  <rowBreaks count="4" manualBreakCount="4">
    <brk id="15" max="9" man="1"/>
    <brk id="32" max="9" man="1"/>
    <brk id="51" max="9" man="1"/>
    <brk id="69"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90F48-5AE9-4CD2-8BC7-750CABC7FB40}">
  <dimension ref="A2:G148"/>
  <sheetViews>
    <sheetView workbookViewId="0">
      <selection activeCell="D29" sqref="D29"/>
    </sheetView>
  </sheetViews>
  <sheetFormatPr defaultRowHeight="15"/>
  <cols>
    <col min="1" max="1" width="26.5703125" customWidth="1"/>
    <col min="3" max="3" width="13.28515625" customWidth="1"/>
    <col min="4" max="4" width="66.28515625" customWidth="1"/>
    <col min="8" max="8" width="13.28515625" customWidth="1"/>
  </cols>
  <sheetData>
    <row r="2" spans="1:7">
      <c r="A2" s="55"/>
      <c r="G2" s="56"/>
    </row>
    <row r="3" spans="1:7">
      <c r="A3" s="55"/>
      <c r="G3" s="56"/>
    </row>
    <row r="4" spans="1:7">
      <c r="A4" s="55"/>
      <c r="G4" s="56"/>
    </row>
    <row r="5" spans="1:7">
      <c r="A5" s="55"/>
      <c r="G5" s="56"/>
    </row>
    <row r="6" spans="1:7">
      <c r="A6" s="55"/>
    </row>
    <row r="7" spans="1:7">
      <c r="A7" s="55"/>
    </row>
    <row r="8" spans="1:7">
      <c r="A8" s="55"/>
      <c r="G8" s="56"/>
    </row>
    <row r="9" spans="1:7">
      <c r="A9" s="55"/>
      <c r="G9" s="56"/>
    </row>
    <row r="10" spans="1:7">
      <c r="A10" s="55"/>
      <c r="G10" s="56"/>
    </row>
    <row r="11" spans="1:7">
      <c r="A11" s="55"/>
      <c r="G11" s="56"/>
    </row>
    <row r="12" spans="1:7">
      <c r="A12" s="55"/>
    </row>
    <row r="13" spans="1:7">
      <c r="A13" s="55"/>
    </row>
    <row r="14" spans="1:7">
      <c r="A14" s="55"/>
    </row>
    <row r="15" spans="1:7">
      <c r="A15" s="55"/>
    </row>
    <row r="16" spans="1:7">
      <c r="A16" s="55"/>
    </row>
    <row r="17" spans="1:7">
      <c r="A17" s="55"/>
    </row>
    <row r="18" spans="1:7">
      <c r="A18" s="55"/>
    </row>
    <row r="19" spans="1:7">
      <c r="A19" s="55"/>
    </row>
    <row r="20" spans="1:7">
      <c r="A20" s="55"/>
      <c r="G20" s="56"/>
    </row>
    <row r="21" spans="1:7">
      <c r="A21" s="55"/>
      <c r="G21" s="56"/>
    </row>
    <row r="22" spans="1:7">
      <c r="A22" s="55"/>
      <c r="G22" s="56"/>
    </row>
    <row r="23" spans="1:7">
      <c r="A23" s="55"/>
      <c r="G23" s="56"/>
    </row>
    <row r="24" spans="1:7">
      <c r="A24" s="55"/>
      <c r="G24" s="56"/>
    </row>
    <row r="25" spans="1:7">
      <c r="A25" s="55"/>
      <c r="G25" s="56"/>
    </row>
    <row r="26" spans="1:7">
      <c r="A26" s="55"/>
    </row>
    <row r="27" spans="1:7">
      <c r="A27" s="55"/>
    </row>
    <row r="28" spans="1:7">
      <c r="A28" s="55"/>
    </row>
    <row r="29" spans="1:7">
      <c r="A29" s="55"/>
    </row>
    <row r="30" spans="1:7">
      <c r="A30" s="55"/>
    </row>
    <row r="31" spans="1:7">
      <c r="A31" s="55"/>
    </row>
    <row r="32" spans="1:7">
      <c r="A32" s="55"/>
      <c r="G32" s="56"/>
    </row>
    <row r="33" spans="1:7">
      <c r="A33" s="55"/>
      <c r="G33" s="56"/>
    </row>
    <row r="34" spans="1:7">
      <c r="A34" s="55"/>
      <c r="G34" s="56"/>
    </row>
    <row r="35" spans="1:7">
      <c r="A35" s="55"/>
      <c r="G35" s="56"/>
    </row>
    <row r="36" spans="1:7">
      <c r="A36" s="55"/>
      <c r="G36" s="56"/>
    </row>
    <row r="37" spans="1:7">
      <c r="A37" s="55"/>
      <c r="G37" s="56"/>
    </row>
    <row r="38" spans="1:7">
      <c r="A38" s="55"/>
    </row>
    <row r="39" spans="1:7">
      <c r="A39" s="55"/>
    </row>
    <row r="40" spans="1:7">
      <c r="A40" s="55"/>
    </row>
    <row r="41" spans="1:7">
      <c r="A41" s="55"/>
    </row>
    <row r="42" spans="1:7">
      <c r="A42" s="55"/>
    </row>
    <row r="43" spans="1:7">
      <c r="A43" s="55"/>
    </row>
    <row r="44" spans="1:7">
      <c r="A44" s="55"/>
      <c r="G44" s="56"/>
    </row>
    <row r="45" spans="1:7">
      <c r="A45" s="55"/>
      <c r="G45" s="56"/>
    </row>
    <row r="46" spans="1:7">
      <c r="A46" s="55"/>
      <c r="G46" s="56"/>
    </row>
    <row r="47" spans="1:7">
      <c r="A47" s="55"/>
      <c r="G47" s="56"/>
    </row>
    <row r="48" spans="1:7">
      <c r="A48" s="55"/>
      <c r="G48" s="56"/>
    </row>
    <row r="49" spans="1:7">
      <c r="A49" s="55"/>
      <c r="G49" s="56"/>
    </row>
    <row r="50" spans="1:7">
      <c r="A50" s="55"/>
    </row>
    <row r="51" spans="1:7">
      <c r="A51" s="55"/>
    </row>
    <row r="52" spans="1:7">
      <c r="A52" s="55"/>
    </row>
    <row r="53" spans="1:7">
      <c r="A53" s="55"/>
    </row>
    <row r="54" spans="1:7">
      <c r="A54" s="55"/>
    </row>
    <row r="55" spans="1:7">
      <c r="A55" s="55"/>
    </row>
    <row r="56" spans="1:7">
      <c r="A56" s="55"/>
      <c r="G56" s="56"/>
    </row>
    <row r="57" spans="1:7">
      <c r="A57" s="55"/>
      <c r="G57" s="56"/>
    </row>
    <row r="58" spans="1:7">
      <c r="A58" s="55"/>
      <c r="G58" s="56"/>
    </row>
    <row r="59" spans="1:7">
      <c r="A59" s="55"/>
      <c r="G59" s="56"/>
    </row>
    <row r="60" spans="1:7">
      <c r="A60" s="55"/>
      <c r="G60" s="56"/>
    </row>
    <row r="61" spans="1:7">
      <c r="A61" s="55"/>
      <c r="G61" s="56"/>
    </row>
    <row r="62" spans="1:7">
      <c r="A62" s="55"/>
    </row>
    <row r="63" spans="1:7">
      <c r="A63" s="55"/>
    </row>
    <row r="64" spans="1:7">
      <c r="A64" s="55"/>
    </row>
    <row r="65" spans="1:7">
      <c r="A65" s="55"/>
    </row>
    <row r="66" spans="1:7">
      <c r="A66" s="55"/>
    </row>
    <row r="67" spans="1:7">
      <c r="A67" s="55"/>
    </row>
    <row r="68" spans="1:7">
      <c r="A68" s="55"/>
      <c r="G68" s="56"/>
    </row>
    <row r="69" spans="1:7">
      <c r="A69" s="55"/>
      <c r="G69" s="56"/>
    </row>
    <row r="70" spans="1:7">
      <c r="A70" s="55"/>
      <c r="G70" s="56"/>
    </row>
    <row r="71" spans="1:7">
      <c r="A71" s="55"/>
      <c r="G71" s="56"/>
    </row>
    <row r="72" spans="1:7">
      <c r="A72" s="55"/>
      <c r="G72" s="56"/>
    </row>
    <row r="73" spans="1:7">
      <c r="A73" s="55"/>
      <c r="G73" s="56"/>
    </row>
    <row r="74" spans="1:7">
      <c r="A74" s="55"/>
    </row>
    <row r="75" spans="1:7">
      <c r="A75" s="55"/>
    </row>
    <row r="76" spans="1:7">
      <c r="A76" s="55"/>
    </row>
    <row r="77" spans="1:7">
      <c r="A77" s="55"/>
    </row>
    <row r="78" spans="1:7">
      <c r="A78" s="55"/>
    </row>
    <row r="79" spans="1:7">
      <c r="A79" s="55"/>
    </row>
    <row r="80" spans="1:7">
      <c r="A80" s="55"/>
      <c r="G80" s="56"/>
    </row>
    <row r="81" spans="1:7">
      <c r="A81" s="55"/>
      <c r="G81" s="56"/>
    </row>
    <row r="82" spans="1:7">
      <c r="A82" s="55"/>
      <c r="G82" s="56"/>
    </row>
    <row r="83" spans="1:7">
      <c r="A83" s="55"/>
      <c r="G83" s="56"/>
    </row>
    <row r="84" spans="1:7">
      <c r="A84" s="55"/>
      <c r="G84" s="56"/>
    </row>
    <row r="85" spans="1:7">
      <c r="A85" s="55"/>
      <c r="G85" s="56"/>
    </row>
    <row r="86" spans="1:7">
      <c r="A86" s="55"/>
      <c r="G86" s="56"/>
    </row>
    <row r="87" spans="1:7">
      <c r="A87" s="55"/>
      <c r="G87" s="56"/>
    </row>
    <row r="88" spans="1:7">
      <c r="A88" s="55"/>
      <c r="G88" s="56"/>
    </row>
    <row r="89" spans="1:7">
      <c r="A89" s="55"/>
      <c r="G89" s="56"/>
    </row>
    <row r="90" spans="1:7">
      <c r="A90" s="55"/>
    </row>
    <row r="91" spans="1:7">
      <c r="A91" s="55"/>
    </row>
    <row r="92" spans="1:7">
      <c r="A92" s="55"/>
    </row>
    <row r="93" spans="1:7">
      <c r="A93" s="55"/>
    </row>
    <row r="94" spans="1:7">
      <c r="A94" s="55"/>
    </row>
    <row r="95" spans="1:7">
      <c r="A95" s="55"/>
    </row>
    <row r="96" spans="1:7">
      <c r="A96" s="55"/>
    </row>
    <row r="97" spans="1:7">
      <c r="A97" s="55"/>
      <c r="G97" s="56"/>
    </row>
    <row r="98" spans="1:7">
      <c r="A98" s="55"/>
      <c r="G98" s="56"/>
    </row>
    <row r="99" spans="1:7">
      <c r="A99" s="55"/>
    </row>
    <row r="100" spans="1:7">
      <c r="A100" s="55"/>
    </row>
    <row r="101" spans="1:7">
      <c r="A101" s="55"/>
    </row>
    <row r="102" spans="1:7">
      <c r="A102" s="55"/>
    </row>
    <row r="103" spans="1:7">
      <c r="A103" s="55"/>
    </row>
    <row r="104" spans="1:7">
      <c r="A104" s="55"/>
    </row>
    <row r="105" spans="1:7">
      <c r="A105" s="55"/>
      <c r="G105" s="56"/>
    </row>
    <row r="106" spans="1:7">
      <c r="A106" s="55"/>
      <c r="G106" s="56"/>
    </row>
    <row r="107" spans="1:7">
      <c r="A107" s="55"/>
      <c r="G107" s="56"/>
    </row>
    <row r="108" spans="1:7">
      <c r="A108" s="55"/>
      <c r="G108" s="56"/>
    </row>
    <row r="109" spans="1:7">
      <c r="A109" s="55"/>
      <c r="G109" s="56"/>
    </row>
    <row r="110" spans="1:7">
      <c r="A110" s="55"/>
      <c r="G110" s="56"/>
    </row>
    <row r="111" spans="1:7">
      <c r="A111" s="55"/>
    </row>
    <row r="112" spans="1:7">
      <c r="A112" s="55"/>
    </row>
    <row r="113" spans="1:7">
      <c r="A113" s="55"/>
    </row>
    <row r="114" spans="1:7">
      <c r="A114" s="55"/>
    </row>
    <row r="115" spans="1:7">
      <c r="A115" s="55"/>
    </row>
    <row r="116" spans="1:7">
      <c r="A116" s="55"/>
    </row>
    <row r="117" spans="1:7">
      <c r="A117" s="55"/>
      <c r="G117" s="56"/>
    </row>
    <row r="118" spans="1:7">
      <c r="A118" s="55"/>
      <c r="G118" s="56"/>
    </row>
    <row r="119" spans="1:7">
      <c r="A119" s="55"/>
      <c r="G119" s="56"/>
    </row>
    <row r="120" spans="1:7">
      <c r="A120" s="55"/>
      <c r="G120" s="56"/>
    </row>
    <row r="121" spans="1:7">
      <c r="A121" s="55"/>
      <c r="G121" s="56"/>
    </row>
    <row r="122" spans="1:7">
      <c r="A122" s="55"/>
      <c r="G122" s="56"/>
    </row>
    <row r="123" spans="1:7">
      <c r="A123" s="55"/>
    </row>
    <row r="124" spans="1:7">
      <c r="A124" s="55"/>
    </row>
    <row r="125" spans="1:7">
      <c r="A125" s="55"/>
    </row>
    <row r="126" spans="1:7">
      <c r="A126" s="55"/>
    </row>
    <row r="127" spans="1:7">
      <c r="A127" s="55"/>
    </row>
    <row r="128" spans="1:7">
      <c r="A128" s="55"/>
    </row>
    <row r="129" spans="1:7">
      <c r="A129" s="55"/>
    </row>
    <row r="130" spans="1:7">
      <c r="A130" s="55"/>
    </row>
    <row r="131" spans="1:7">
      <c r="A131" s="55"/>
    </row>
    <row r="132" spans="1:7">
      <c r="A132" s="55"/>
    </row>
    <row r="133" spans="1:7">
      <c r="A133" s="55"/>
      <c r="G133" s="56"/>
    </row>
    <row r="134" spans="1:7">
      <c r="A134" s="55"/>
      <c r="G134" s="56"/>
    </row>
    <row r="135" spans="1:7">
      <c r="A135" s="55"/>
      <c r="G135" s="56"/>
    </row>
    <row r="136" spans="1:7">
      <c r="A136" s="55"/>
      <c r="G136" s="56"/>
    </row>
    <row r="137" spans="1:7">
      <c r="A137" s="55"/>
      <c r="G137" s="56"/>
    </row>
    <row r="138" spans="1:7">
      <c r="A138" s="55"/>
      <c r="G138" s="56"/>
    </row>
    <row r="139" spans="1:7">
      <c r="A139" s="55"/>
      <c r="G139" s="56"/>
    </row>
    <row r="140" spans="1:7">
      <c r="A140" s="55"/>
      <c r="G140" s="56"/>
    </row>
    <row r="141" spans="1:7">
      <c r="A141" s="55"/>
      <c r="G141" s="56"/>
    </row>
    <row r="142" spans="1:7">
      <c r="A142" s="55"/>
      <c r="G142" s="56"/>
    </row>
    <row r="143" spans="1:7">
      <c r="A143" s="55"/>
    </row>
    <row r="144" spans="1:7">
      <c r="A144" s="55"/>
    </row>
    <row r="145" spans="1:1">
      <c r="A145" s="55"/>
    </row>
    <row r="146" spans="1:1">
      <c r="A146" s="55"/>
    </row>
    <row r="147" spans="1:1">
      <c r="A147" s="55"/>
    </row>
    <row r="148" spans="1:1">
      <c r="A148" s="5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as" ma:contentTypeID="0x0101007F840B3AC9458C4BA9D5DC6558B24E85" ma:contentTypeVersion="20" ma:contentTypeDescription="Kurkite naują dokumentą." ma:contentTypeScope="" ma:versionID="3a61d0f39f8107198669411e15b05446">
  <xsd:schema xmlns:xsd="http://www.w3.org/2001/XMLSchema" xmlns:xs="http://www.w3.org/2001/XMLSchema" xmlns:p="http://schemas.microsoft.com/office/2006/metadata/properties" xmlns:ns2="0470f601-16a4-4c38-a4af-9e4b6e694901" xmlns:ns3="11be40d7-47cc-4b6c-af1a-47a67a1eaa2b" targetNamespace="http://schemas.microsoft.com/office/2006/metadata/properties" ma:root="true" ma:fieldsID="54cf6a2b4fea6e7168eb2265a6acf468" ns2:_="" ns3:_="">
    <xsd:import namespace="0470f601-16a4-4c38-a4af-9e4b6e694901"/>
    <xsd:import namespace="11be40d7-47cc-4b6c-af1a-47a67a1eaa2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Muzikosvitrina_d_x017e_iaza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0f601-16a4-4c38-a4af-9e4b6e6949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uzikosvitrina_d_x017e_iazas" ma:index="20" nillable="true" ma:displayName="Muzikos vitrina_džiazas" ma:format="Dropdown" ma:internalName="Muzikosvitrina_d_x017e_iazas">
      <xsd:simpleType>
        <xsd:restriction base="dms:Text">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Vaizdų žymės" ma:readOnly="false" ma:fieldId="{5cf76f15-5ced-4ddc-b409-7134ff3c332f}" ma:taxonomyMulti="true" ma:sspId="01ab823f-89c1-4aee-af38-5c1ac9f2ccc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1be40d7-47cc-4b6c-af1a-47a67a1eaa2b" elementFormDefault="qualified">
    <xsd:import namespace="http://schemas.microsoft.com/office/2006/documentManagement/types"/>
    <xsd:import namespace="http://schemas.microsoft.com/office/infopath/2007/PartnerControls"/>
    <xsd:element name="SharedWithUsers" ma:index="18" nillable="true" ma:displayName="Bendrinama s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Bendrinta su išsamia informacija" ma:internalName="SharedWithDetails" ma:readOnly="true">
      <xsd:simpleType>
        <xsd:restriction base="dms:Note">
          <xsd:maxLength value="255"/>
        </xsd:restriction>
      </xsd:simpleType>
    </xsd:element>
    <xsd:element name="TaxCatchAll" ma:index="24" nillable="true" ma:displayName="Taxonomy Catch All Column" ma:hidden="true" ma:list="{fcc9cf73-7d18-4ebc-8e2b-a304dff5067c}" ma:internalName="TaxCatchAll" ma:showField="CatchAllData" ma:web="11be40d7-47cc-4b6c-af1a-47a67a1eaa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470f601-16a4-4c38-a4af-9e4b6e694901">
      <Terms xmlns="http://schemas.microsoft.com/office/infopath/2007/PartnerControls"/>
    </lcf76f155ced4ddcb4097134ff3c332f>
    <TaxCatchAll xmlns="11be40d7-47cc-4b6c-af1a-47a67a1eaa2b" xsi:nil="true"/>
    <Muzikosvitrina_d_x017e_iazas xmlns="0470f601-16a4-4c38-a4af-9e4b6e694901" xsi:nil="true"/>
  </documentManagement>
</p:properties>
</file>

<file path=customXml/itemProps1.xml><?xml version="1.0" encoding="utf-8"?>
<ds:datastoreItem xmlns:ds="http://schemas.openxmlformats.org/officeDocument/2006/customXml" ds:itemID="{4A29A58D-5E94-4508-8770-3AB6BCED3667}"/>
</file>

<file path=customXml/itemProps2.xml><?xml version="1.0" encoding="utf-8"?>
<ds:datastoreItem xmlns:ds="http://schemas.openxmlformats.org/officeDocument/2006/customXml" ds:itemID="{8C1B5297-7687-4D6C-9F94-7F5241639855}"/>
</file>

<file path=customXml/itemProps3.xml><?xml version="1.0" encoding="utf-8"?>
<ds:datastoreItem xmlns:ds="http://schemas.openxmlformats.org/officeDocument/2006/customXml" ds:itemID="{39BF4D58-C677-4948-B825-6FF577F71BC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Ieva Macijauskytė</dc:creator>
  <cp:keywords/>
  <dc:description/>
  <cp:lastModifiedBy>Rūta Nanartavičiūtė</cp:lastModifiedBy>
  <cp:revision/>
  <dcterms:created xsi:type="dcterms:W3CDTF">2019-05-23T09:01:06Z</dcterms:created>
  <dcterms:modified xsi:type="dcterms:W3CDTF">2024-01-25T15:58:33Z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0x0101007F840B3AC9458C4BA9D5DC6558B24E85</vt:lpwstr>
  </property>
  <property fmtid="{D5CDD505-2E9C-101B-9397-08002B2CF9AE}" pid="3" name="MediaServiceImageTags">
    <vt:lpwstr/>
  </property>
</Properties>
</file>